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,7" sheetId="6" r:id="rId6"/>
    <sheet name="8 " sheetId="7" r:id="rId7"/>
    <sheet name="9" sheetId="8" r:id="rId8"/>
    <sheet name="10" sheetId="9" r:id="rId9"/>
    <sheet name="11" sheetId="10" r:id="rId10"/>
    <sheet name="12.13" sheetId="11" r:id="rId11"/>
    <sheet name="14" sheetId="12" r:id="rId12"/>
    <sheet name="15.16" sheetId="13" r:id="rId13"/>
    <sheet name="17.18" sheetId="14" r:id="rId14"/>
  </sheets>
  <externalReferences>
    <externalReference r:id="rId17"/>
  </externalReferences>
  <definedNames/>
  <calcPr fullCalcOnLoad="1" fullPrecision="0"/>
</workbook>
</file>

<file path=xl/sharedStrings.xml><?xml version="1.0" encoding="utf-8"?>
<sst xmlns="http://schemas.openxmlformats.org/spreadsheetml/2006/main" count="1975" uniqueCount="668">
  <si>
    <t xml:space="preserve">1 16 90050 10 0000 140 </t>
  </si>
  <si>
    <t>1 17 01050 10 0000 180</t>
  </si>
  <si>
    <t xml:space="preserve">1 17 05050 10 0000 180                     </t>
  </si>
  <si>
    <t>2 02 02999 10 0000 151</t>
  </si>
  <si>
    <t>Прочие субсидии бюджетам поселений</t>
  </si>
  <si>
    <t xml:space="preserve">                                               Пермское УФАС России</t>
  </si>
  <si>
    <t>1 16 33050 10 0000 140</t>
  </si>
  <si>
    <t>Денежные взыскания (штрафы) за нарушение бюджетного законодательства Российской Федерации о размещении заказов на поставки товаров, выполнение работ, оказание услуг для нужд поселений</t>
  </si>
  <si>
    <t>0310</t>
  </si>
  <si>
    <t>Обеспечение пожарной безопасности</t>
  </si>
  <si>
    <t>Организация сбора и вывоза бытовых отходов и мусора</t>
  </si>
  <si>
    <t>0200</t>
  </si>
  <si>
    <t>Национальная оборона</t>
  </si>
  <si>
    <t>0203</t>
  </si>
  <si>
    <t>Мобилизационная и вневойсковая оборона</t>
  </si>
  <si>
    <t>0502</t>
  </si>
  <si>
    <t>Коммунальное хозяйство</t>
  </si>
  <si>
    <t>0501</t>
  </si>
  <si>
    <t>Жилищное хозяйство</t>
  </si>
  <si>
    <t>Наименование главного администратора доходов бюджета поселения</t>
  </si>
  <si>
    <t>Вед</t>
  </si>
  <si>
    <t>526</t>
  </si>
  <si>
    <t>Администрация Фроловского сельского поселения</t>
  </si>
  <si>
    <t>Получение бюджетом Фроловского сельского поселения кредитов, полученных из бюджета Пермского муниципального района</t>
  </si>
  <si>
    <t>Погашение бюджетом Фроловского сельского поселения кредитов, полученного из бюджета Пермского муниципального района</t>
  </si>
  <si>
    <t>Увеличение прочих остатков денежных средств бюджета Фроловского сельского поселения</t>
  </si>
  <si>
    <t>Уменьшение прочих остатков денежных средств бюджета Фроловского сельского поселения</t>
  </si>
  <si>
    <t>Наименование главных администраторов источников внутреннего финансирования дефицита бюджета поселения</t>
  </si>
  <si>
    <t>Главные администраторы источников финансирования дефицита бюджета Фроловского сельского поселения</t>
  </si>
  <si>
    <t>Перечень главных администраторов доходов бюджета Фроловского сельского поселения</t>
  </si>
  <si>
    <t>1 14 02052 10 0000 410</t>
  </si>
  <si>
    <t>1 14 02053 10 0000 410</t>
  </si>
  <si>
    <t>1 14 02052 10 0000 440</t>
  </si>
  <si>
    <t>1 14 02053 10 0000 440</t>
  </si>
  <si>
    <t>1 17 02020 10 0000 180</t>
  </si>
  <si>
    <t>2 18 05030 10 0000 180</t>
  </si>
  <si>
    <t>161</t>
  </si>
  <si>
    <t>Проведение открытого конкурса по отбору управляющих организации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</si>
  <si>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</si>
  <si>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 и автономных  учреждений)  </t>
  </si>
  <si>
    <t>Исполнение обязательств в соответствии с договорами о предоставлении муниципальных гарантий</t>
  </si>
  <si>
    <t xml:space="preserve"> </t>
  </si>
  <si>
    <t>Перечень внутренних заимствований</t>
  </si>
  <si>
    <t>1.1.</t>
  </si>
  <si>
    <t>1.2.</t>
  </si>
  <si>
    <t>погашение основной суммы задолженности</t>
  </si>
  <si>
    <t xml:space="preserve">Итого </t>
  </si>
  <si>
    <t>№</t>
  </si>
  <si>
    <t>Наименование</t>
  </si>
  <si>
    <t>Проведение открытого конкурса по отбору управляющих организаций</t>
  </si>
  <si>
    <t xml:space="preserve">Выполнение передаваемых полномочий поселений на обеспечение обслуживания получателей средств бюджетов поселений </t>
  </si>
  <si>
    <t>1001</t>
  </si>
  <si>
    <t>Пенсионное обеспечение</t>
  </si>
  <si>
    <t>задолженность на начало финансового года</t>
  </si>
  <si>
    <t>погашение основной суммы задолженности в финансовом году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</si>
  <si>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</si>
  <si>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 (за исключение земельных участков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</si>
  <si>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</si>
  <si>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</si>
  <si>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2. </t>
  </si>
  <si>
    <t>Договоры о предоставлении муниципальных гарантий муниципальныым образованием Фроловское сельское поселение</t>
  </si>
  <si>
    <t>2.1.</t>
  </si>
  <si>
    <t>Предоставление муниципальных гарантий в соответствии с заключенными договорами</t>
  </si>
  <si>
    <t xml:space="preserve">2.2. </t>
  </si>
  <si>
    <t>1 13 02995 10 0000 130</t>
  </si>
  <si>
    <t>межбюд. поселения</t>
  </si>
  <si>
    <t>1</t>
  </si>
  <si>
    <t>Код бюджетной классификации Российской Федерации</t>
  </si>
  <si>
    <t>ВСЕГО ДОХОДОВ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</si>
  <si>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</si>
  <si>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</si>
  <si>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</si>
  <si>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</si>
  <si>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1 16 25010 01 0000 140</t>
  </si>
  <si>
    <t>1 16 25030 01 0000 140</t>
  </si>
  <si>
    <t>1 16 25050 01 0000 140</t>
  </si>
  <si>
    <t>1 16 08000 01 0000 140</t>
  </si>
  <si>
    <t>Код админист-ратора</t>
  </si>
  <si>
    <t>Дотации на выравнивание бюджетной обеспеченности</t>
  </si>
  <si>
    <t>Информирование населения через средства массовой информации</t>
  </si>
  <si>
    <t>0300</t>
  </si>
  <si>
    <t>Итого источников финансирования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</si>
  <si>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</si>
  <si>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0503</t>
  </si>
  <si>
    <t>Благоустройство</t>
  </si>
  <si>
    <t>Озеленение</t>
  </si>
  <si>
    <t>Членский взнос в Совет муниципальных образований</t>
  </si>
  <si>
    <t>1 08 07140 01 0000 110</t>
  </si>
  <si>
    <t>Сумма         тыс. руб.</t>
  </si>
  <si>
    <t>1 05 02010 02 0000 110</t>
  </si>
  <si>
    <t>Доходы от продажи земельных участков, находящихся в государственной и муниципальной собственности собственности (за исключение земельных участков автономных учреждений)</t>
  </si>
  <si>
    <t>1000</t>
  </si>
  <si>
    <t>Социальная политика</t>
  </si>
  <si>
    <t>1003</t>
  </si>
  <si>
    <t>Код администратора</t>
  </si>
  <si>
    <t>Код классификации источников внутреннего финансирования дефицита бюджета</t>
  </si>
  <si>
    <t>НАЛОГИ НА СОВОКУПНЫЙ ДОХОД</t>
  </si>
  <si>
    <t>1 06 00000 00 0000 000</t>
  </si>
  <si>
    <t>НАЛОГИ НА ИМУЩЕСТВО</t>
  </si>
  <si>
    <t xml:space="preserve">Код 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</si>
  <si>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</si>
  <si>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</si>
  <si>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</si>
  <si>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</si>
  <si>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</si>
  <si>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</si>
  <si>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</si>
  <si>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</si>
  <si>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</si>
  <si>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</si>
  <si>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</si>
  <si>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1 11 05000 00 0000 120  </t>
  </si>
  <si>
    <t>Сумма, тыс.руб.</t>
  </si>
  <si>
    <t>0700</t>
  </si>
  <si>
    <t>0400</t>
  </si>
  <si>
    <t>Национальная  экономика</t>
  </si>
  <si>
    <t>114 00000 00 0000 000</t>
  </si>
  <si>
    <t>2 00 00000 00 0000 000</t>
  </si>
  <si>
    <t>БЕЗВОЗМЕЗДНЫЕ  ПОСТУПЛЕНИЯ</t>
  </si>
  <si>
    <t>2 02 00000 00 0000 000</t>
  </si>
  <si>
    <t>Денежные взыскания (штрафы) и иные суммы, взыскиваемые с лиц, виновных в совершении преступлений и в возмещение ущерба имуществу, зачисляемые в  бюджеты муниципальных районов</t>
  </si>
  <si>
    <t xml:space="preserve">1 16 90050 05 0000 140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</si>
  <si>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</si>
  <si>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</si>
  <si>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</si>
  <si>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алкогольной,  спиртосодержащей и табачной продукции </t>
  </si>
  <si>
    <t>№ п/п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</si>
  <si>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</si>
  <si>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</si>
  <si>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100</t>
  </si>
  <si>
    <t>200</t>
  </si>
  <si>
    <t>800</t>
  </si>
  <si>
    <t>Иные бюджетные ассигнования</t>
  </si>
  <si>
    <t>600</t>
  </si>
  <si>
    <t>300</t>
  </si>
  <si>
    <t>Социальное обеспечение и иные выплаты населению</t>
  </si>
  <si>
    <t>2 02 04005 05 0000 151</t>
  </si>
  <si>
    <t xml:space="preserve">1 08 00000 00 0000 000 </t>
  </si>
  <si>
    <t>ГОСУДАРСТВЕННАЯ ПОШЛИНА</t>
  </si>
  <si>
    <t>программы</t>
  </si>
  <si>
    <t>субвенция</t>
  </si>
  <si>
    <t>главного администратора доходов</t>
  </si>
  <si>
    <t xml:space="preserve">1 16  21050 05 0000 140 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</si>
  <si>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</si>
  <si>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 xml:space="preserve"> 1 16 06000 01 0000 140        </t>
  </si>
  <si>
    <t xml:space="preserve">Межбюджетные трансферты, передаваемые бюджетам  муниципальных районов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</t>
  </si>
  <si>
    <t>Национальная безопасность и правоохранительная деятельность</t>
  </si>
  <si>
    <t>ДОХОДЫ ОТ ПРОДАЖИ МАТЕРИАЛЬНЫХ И НЕМАТЕРИАЛЬНЫХ  АКТИВОВ</t>
  </si>
  <si>
    <t>1 14 06000 00 0000 430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</si>
  <si>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</si>
  <si>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земельного законодательства</t>
  </si>
  <si>
    <t>1 16 25080 01 0000 140</t>
  </si>
  <si>
    <t xml:space="preserve">Денежные взыскания (штрафы) за нарушение водного  законодательства </t>
  </si>
  <si>
    <t>1.</t>
  </si>
  <si>
    <t>1 05 00000 00 0000 000</t>
  </si>
  <si>
    <t>Единый налог на вмененный доход для отдельных видов деятельности</t>
  </si>
  <si>
    <t>0800</t>
  </si>
  <si>
    <t>0801</t>
  </si>
  <si>
    <t>Резервные фонды</t>
  </si>
  <si>
    <t>Другие общегосударственные вопросы</t>
  </si>
  <si>
    <t xml:space="preserve">Культура  и кинематография  </t>
  </si>
  <si>
    <t xml:space="preserve">1 17 05050 05 0000 180                     </t>
  </si>
  <si>
    <t>Прочие неналоговые доходы  бюджетов муниципальных районов</t>
  </si>
  <si>
    <t>0100</t>
  </si>
  <si>
    <t>Общегосударственные вопросы</t>
  </si>
  <si>
    <t>0102 </t>
  </si>
  <si>
    <t>Выполнение передаваемых полномочий поселений на обеспечение обслуживания получателей средств бюджетов поселений</t>
  </si>
  <si>
    <t>0111</t>
  </si>
  <si>
    <t>Функционирование высшего должностного лица субъекта Российской Федерации и муниципального образования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</si>
  <si>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</si>
  <si>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</si>
  <si>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Межбюджетные трансферты</t>
  </si>
  <si>
    <t>Дотации бюджетам субъектов Российской федерации и муниципальных образований</t>
  </si>
  <si>
    <t>Социальное обеспечение населения</t>
  </si>
  <si>
    <t>ВСЕГО РАСХОДОВ</t>
  </si>
  <si>
    <t>Денежные взыскания (штрафы) за нарушение законодательства в области охраны окружающей среды</t>
  </si>
  <si>
    <t>1 11 05030 00 0000 120</t>
  </si>
  <si>
    <t>000</t>
  </si>
  <si>
    <t>1 17 01050 05 0000 180</t>
  </si>
  <si>
    <t>Невыясненные поступления, зачисляемые  в бюджеты муниципальных районов</t>
  </si>
  <si>
    <t>188</t>
  </si>
  <si>
    <t>0707</t>
  </si>
  <si>
    <t>Молодежная политика и оздоровление детей</t>
  </si>
  <si>
    <t>1 16 25060 01 0000 140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</si>
  <si>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</si>
  <si>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</si>
  <si>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</si>
  <si>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стр-во</t>
  </si>
  <si>
    <t>ФСР</t>
  </si>
  <si>
    <t>0113</t>
  </si>
  <si>
    <t/>
  </si>
  <si>
    <t>Раздел, подраздел</t>
  </si>
  <si>
    <t>Целевая статья</t>
  </si>
  <si>
    <t>Вид расходов</t>
  </si>
  <si>
    <t>Наименование расходов</t>
  </si>
  <si>
    <t>местный бюджет</t>
  </si>
  <si>
    <t>2</t>
  </si>
  <si>
    <t>3</t>
  </si>
  <si>
    <t>500</t>
  </si>
  <si>
    <t>163</t>
  </si>
  <si>
    <t>Составление протоколов об административных правонарушениях</t>
  </si>
  <si>
    <t xml:space="preserve">1 06 01000 00 0000 110 </t>
  </si>
  <si>
    <t>Налог на имущество физических лиц</t>
  </si>
  <si>
    <t>1 06 01030 10 0000 110</t>
  </si>
  <si>
    <t xml:space="preserve">1 06 06000 00 0000 110 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</si>
  <si>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</si>
  <si>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</si>
  <si>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</si>
  <si>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1 06 06013 10 0000 110</t>
  </si>
  <si>
    <t>земельный налог, взимаемый по ставкам, установленным в соответствии с  подпунктом 1 пункта 1 статьи 394 Налогового кодекса РФ и применяемый 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</si>
  <si>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</si>
  <si>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</si>
  <si>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</si>
  <si>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</si>
  <si>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</si>
  <si>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</si>
  <si>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</si>
  <si>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111 09045 10 0000 120</t>
  </si>
  <si>
    <t>1 11 05035 10 0000 120</t>
  </si>
  <si>
    <t>Дотации из регионального фонда финансовой поддержки поселений</t>
  </si>
  <si>
    <t>Дотации из районного фонда финансовой поддержки поселений</t>
  </si>
  <si>
    <t>2 02 01999 00 0000 151</t>
  </si>
  <si>
    <t>Прочие дотации</t>
  </si>
  <si>
    <t>2 02 01999 10 0000 151</t>
  </si>
  <si>
    <t>Прочие дотацими бюджетам поселений</t>
  </si>
  <si>
    <t>Субвенции бюджетам субъектов и муниципальных образований</t>
  </si>
  <si>
    <t>Субвенции бюджетам поселении на осуществление полномочии по первичному воинскому учету на территориях, где отсутствуют военные комиссариаты</t>
  </si>
  <si>
    <t>Субвенции бюджетам на осуществление полномочии по первичному воинскому учету на территориях, где отсутствуют военные комиссариаты</t>
  </si>
  <si>
    <t>Социальная поддержка отдельных категорий граждан, работающих и проживающих в сельской местности и поселках городского типа (рабочих поселках) по оплате жилищно-коммунальных услуг</t>
  </si>
  <si>
    <t>01 05 02 01 10 0000 510</t>
  </si>
  <si>
    <t>01 05 02 01 10 0000 610</t>
  </si>
  <si>
    <t xml:space="preserve">Наименование главных администраторов источников  финансирования дефицита бюджета </t>
  </si>
  <si>
    <t>Код главного администратора</t>
  </si>
  <si>
    <t>Государственная пошлина за совершение нотариальных действий должностными лицами органов местного самоуправления,  уполномоченными в соответствии с законодательными актами Российской Федерации на совершение нотариальных  действий</t>
  </si>
  <si>
    <t xml:space="preserve">1 11 05035 10 0000 120 </t>
  </si>
  <si>
    <t>1 11 09045 10 0000 120</t>
  </si>
  <si>
    <t>Доходы от реализации иного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материальных запасов по указанному имуществу</t>
  </si>
  <si>
    <t xml:space="preserve">1 16 18050 10 0000 140 </t>
  </si>
  <si>
    <t>1 16 32000 10 0000 140</t>
  </si>
  <si>
    <t xml:space="preserve">1 01 02020 01 0000 110 </t>
  </si>
  <si>
    <t xml:space="preserve">1 05 03010 01 0000 110 </t>
  </si>
  <si>
    <t xml:space="preserve">Единый сельскохозяйственный налог </t>
  </si>
  <si>
    <t>Транспортный налог</t>
  </si>
  <si>
    <t>1 06 04012 02 0000 110</t>
  </si>
  <si>
    <t>Транспортный налог с физических лиц</t>
  </si>
  <si>
    <t>2 02 02000 00 0000 151</t>
  </si>
  <si>
    <t>Субсидии бюджетам субъектов Российской Федерации и муниципальных образований</t>
  </si>
  <si>
    <t>2 02 02999 00 0000 151</t>
  </si>
  <si>
    <t>Прочии субсидии</t>
  </si>
  <si>
    <t>0409</t>
  </si>
  <si>
    <t>Дорожное хозяйство (дорожные фонды)</t>
  </si>
  <si>
    <t>1 06 04011  02 0000 110</t>
  </si>
  <si>
    <t>Транспортный налог с юридических лиц</t>
  </si>
  <si>
    <t>Выполнение передаваемых полномочий поселений по осуществлению внешнего муниципального финансового контроля</t>
  </si>
  <si>
    <t>1 06 04011 02 0000 110</t>
  </si>
  <si>
    <t>Транспортный налог с организации</t>
  </si>
  <si>
    <t>1 16 23051 10 0000 140</t>
  </si>
  <si>
    <t xml:space="preserve">Выполнение функций по проведению проверок деятельности управляющих организаций </t>
  </si>
  <si>
    <t>2 08 05000 10 0000 180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</si>
  <si>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</si>
  <si>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</si>
  <si>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</si>
  <si>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</si>
  <si>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</si>
  <si>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</si>
  <si>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</si>
  <si>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Выполнение функции по осуществлению мониторинга кредиторской задолженности за коммунальные услуги и топливно-энергетические ресурсы</t>
  </si>
  <si>
    <t>Реконструкция газовой котельной в с. Фролы Пермского района</t>
  </si>
  <si>
    <t>1 14 02000 00 0000 440</t>
  </si>
  <si>
    <t>Доходы от реализации имущества, находящегося вгосударственной и муниципальной собственности (за исключение имущества автономных учреждений, а также имущества государственных и муниципальных унитарных предприятий, в том числе казенных)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</si>
  <si>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</si>
  <si>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</si>
  <si>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Выполнение функций по запросу информации у организаций коммунального комплекса по вопросам применения тарифов и надбавок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</si>
  <si>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НК Российской Федерации</t>
  </si>
  <si>
    <t>Налог на доходы физических лиц, полученных от осуществления деятельности физических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</si>
  <si>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местным  бюджетам  на выполнение передаваемых полномочий 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</si>
  <si>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</si>
  <si>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карбюраторов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</si>
  <si>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</si>
  <si>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</si>
  <si>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01 03 01 00 10 0000 710</t>
  </si>
  <si>
    <t>01 03 01 00 10 0000 810</t>
  </si>
  <si>
    <t>2 07 05030 10 0000 180</t>
  </si>
  <si>
    <t>№ 
п/п</t>
  </si>
  <si>
    <t>Наименование   расходов</t>
  </si>
  <si>
    <t xml:space="preserve">Сумма,
 тыс.рублей </t>
  </si>
  <si>
    <t>Содержание  автомобильных дорог и искусственных сооружений на них</t>
  </si>
  <si>
    <t>ВСЕГО</t>
  </si>
  <si>
    <t xml:space="preserve">План приватизации </t>
  </si>
  <si>
    <t>Наименование объекта</t>
  </si>
  <si>
    <t>Адрес</t>
  </si>
  <si>
    <t>Краткая характеристика</t>
  </si>
  <si>
    <t>Год постройки</t>
  </si>
  <si>
    <t>рыночная стоимость, тыс.руб.</t>
  </si>
  <si>
    <t>ИТОГО</t>
  </si>
  <si>
    <t>-</t>
  </si>
  <si>
    <t>Получение бюджетом Фроловского сельского поселения кредитов, полученных из бюджета Пермского муниципального района в валюте Российской Федерации</t>
  </si>
  <si>
    <t>Погашение бюджетом Фроловского сельского поселения кредитов, полученного из бюджета Пермского муниципального района в валюте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</si>
  <si>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</si>
  <si>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</si>
  <si>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1.1</t>
  </si>
  <si>
    <t>1.2</t>
  </si>
  <si>
    <t>тыс.руб.</t>
  </si>
  <si>
    <t xml:space="preserve">                                                                                                 Приложение  5</t>
  </si>
  <si>
    <t>Приложение 7</t>
  </si>
  <si>
    <t xml:space="preserve"> Приложение 13</t>
  </si>
  <si>
    <t>2017 год</t>
  </si>
  <si>
    <t>Капитальный ремонт автомобильных дорог и искусственных сооружений на них</t>
  </si>
  <si>
    <t>Предоставление субсидий бюджетным, автономным учреждениям и иным некоммерческим организациям</t>
  </si>
  <si>
    <t>2017 год сумма тыс.руб.</t>
  </si>
  <si>
    <t>Выполнение функций по реализации мероприятий по капитальному ремонту многоквартирных домов</t>
  </si>
  <si>
    <t xml:space="preserve">                                     Приложение 1</t>
  </si>
  <si>
    <t xml:space="preserve">                                                                                                    Приложение 2</t>
  </si>
  <si>
    <t xml:space="preserve">                            Приложение  3</t>
  </si>
  <si>
    <t xml:space="preserve">                                                                                                 Приложение  4</t>
  </si>
  <si>
    <t>Приложение 6</t>
  </si>
  <si>
    <t xml:space="preserve">                                                                                                    Приложение 10</t>
  </si>
  <si>
    <t xml:space="preserve"> Приложение 12</t>
  </si>
  <si>
    <t xml:space="preserve">                                                                                                            Приложение 14</t>
  </si>
  <si>
    <t>Приложение 15</t>
  </si>
  <si>
    <t xml:space="preserve">                                                                                                                               Приложение  16</t>
  </si>
  <si>
    <t>Ремонт автомобильных дорог и искусственных сооружений на них</t>
  </si>
  <si>
    <t>Приложение 17</t>
  </si>
  <si>
    <t xml:space="preserve">1.2. </t>
  </si>
  <si>
    <t xml:space="preserve">                                                                                                                               Приложение  18</t>
  </si>
  <si>
    <t xml:space="preserve">1. </t>
  </si>
  <si>
    <t>Получение кредитов из бюджета Пермского муниципального района</t>
  </si>
  <si>
    <t>2018 год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</si>
  <si>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</si>
  <si>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</si>
  <si>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</si>
  <si>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</si>
  <si>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</si>
  <si>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1 06 06043 10 0000 110</t>
  </si>
  <si>
    <t>Земельный налог с физических лиц</t>
  </si>
  <si>
    <t>1 06 06040 00 0000 110</t>
  </si>
  <si>
    <t>1 11 05026 00 0000 120</t>
  </si>
  <si>
    <t>1 11 05026 10 0000 120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</si>
  <si>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</si>
  <si>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</si>
  <si>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1 14 06033 10 0000 430</t>
  </si>
  <si>
    <t>Закупка товаров, работ и услуг для обеспечения государственных (муниципальных) нужд</t>
  </si>
  <si>
    <t>Исполнение решений судов, вступивших в законную силу, оплата государственной пошлины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</si>
  <si>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</si>
  <si>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субсидии на обеспечение деятельности Фонда молодежных инициатив Пермского муниципального района</t>
  </si>
  <si>
    <t>Расходы в рамках непрограммных направлений деятельности</t>
  </si>
  <si>
    <t xml:space="preserve">91 0 00 00000 </t>
  </si>
  <si>
    <t>Предоставление мер социальной поддержки педагогическим работникам образовательных государственных и муниципальных учреждениях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</si>
  <si>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«Социальное обеспечение работников бюджетной сферы»</t>
  </si>
  <si>
    <t>перераспр</t>
  </si>
  <si>
    <t>МБТ с/п</t>
  </si>
  <si>
    <t>ФБ и КБ</t>
  </si>
  <si>
    <t>МБ</t>
  </si>
  <si>
    <t>Сумма,тыс.руб.</t>
  </si>
  <si>
    <t>ВР</t>
  </si>
  <si>
    <t>ЦСР</t>
  </si>
  <si>
    <t xml:space="preserve">                                                               Приложение 8</t>
  </si>
  <si>
    <t>32 0 00 00000</t>
  </si>
  <si>
    <t xml:space="preserve">32 0 05 00000 </t>
  </si>
  <si>
    <t xml:space="preserve">32 0 05 2С020 </t>
  </si>
  <si>
    <t xml:space="preserve">35 0 00 00000 </t>
  </si>
  <si>
    <t xml:space="preserve">35 0 01 00000 </t>
  </si>
  <si>
    <t>Основное мероприятие «Оказание поддержки в обеспечении жильем молодых семей»</t>
  </si>
  <si>
    <t>36 0 00 00000</t>
  </si>
  <si>
    <t>Содержание органов местного самоуправления сельского поселения</t>
  </si>
  <si>
    <t>Основное мероприятие "Управление земельными ресурсами сельского поселения"</t>
  </si>
  <si>
    <t>Проведение землеустроительных работ</t>
  </si>
  <si>
    <t>Проведение кадастровых работ</t>
  </si>
  <si>
    <t>36 0 03 00000</t>
  </si>
  <si>
    <t>36 0 03 4М010</t>
  </si>
  <si>
    <t>36 0 03 4М020</t>
  </si>
  <si>
    <t>Основное мероприятие "Управление муниципальным имуществом сельского поселения"</t>
  </si>
  <si>
    <t xml:space="preserve">36 0 04 00000 </t>
  </si>
  <si>
    <t xml:space="preserve">Оценка рыночной стоимости права на заключение договора аренды муниципального имущества </t>
  </si>
  <si>
    <t>Содержание объектов имущества казны сельского поселения</t>
  </si>
  <si>
    <t>36 0 04 4М040</t>
  </si>
  <si>
    <t>36 0 04 4М060</t>
  </si>
  <si>
    <t>36 0 04 4М070</t>
  </si>
  <si>
    <t>Основное мероприятие "Обеспечение деятельности органов местного самоуправления"</t>
  </si>
  <si>
    <t>Глава сельского поселения</t>
  </si>
  <si>
    <t>Осуществление первичного воинского учета на территориях, где отсутствуют военные комиссариаты</t>
  </si>
  <si>
    <t>Основное мероприятие "Передача полномочий сельского поселения"</t>
  </si>
  <si>
    <t>Выполнение функций  по запросу  информации у организаций коммунального комплекса по вопросам применения тарифов и надбавок</t>
  </si>
  <si>
    <t>Выполнение функций по осуществлению мониторинга кредиторской задолженности за коммунальные услуги и топливно-энергетические ресурсы</t>
  </si>
  <si>
    <t>36 0 05 00000</t>
  </si>
  <si>
    <t>36 0 05 4М080</t>
  </si>
  <si>
    <t>36 0 05 40030</t>
  </si>
  <si>
    <t>36 0 05 2П160</t>
  </si>
  <si>
    <t>36 0 05 51180</t>
  </si>
  <si>
    <t>36 0 06 00000</t>
  </si>
  <si>
    <t>36 0 06 47100</t>
  </si>
  <si>
    <t>36 0 06 47120</t>
  </si>
  <si>
    <t>36 0 06 47130</t>
  </si>
  <si>
    <t>36 0 06 47140</t>
  </si>
  <si>
    <t>36 0 06 47150</t>
  </si>
  <si>
    <t xml:space="preserve">37 0 00 00000 </t>
  </si>
  <si>
    <t xml:space="preserve">37 0 03 00000 </t>
  </si>
  <si>
    <t>Основное мероприятие "Первичные меры пожарной безопасности на территории сельского поселения"</t>
  </si>
  <si>
    <t>Обеспечение первичных мер пожарной безопасности</t>
  </si>
  <si>
    <t>37 0 03 4Б050</t>
  </si>
  <si>
    <t>37 0 06 00000</t>
  </si>
  <si>
    <t>37 0 06 47160</t>
  </si>
  <si>
    <t>Пенсии за выслугу лет лицам, замещавшим муниципальные должности сельского поселения, муниципальным служащим сельского поселения</t>
  </si>
  <si>
    <t xml:space="preserve">91 0 00 4Н040 </t>
  </si>
  <si>
    <t>91 0 00 4Н060</t>
  </si>
  <si>
    <t>91 0 00 4Н070</t>
  </si>
  <si>
    <t>91 0 00 4Н080</t>
  </si>
  <si>
    <t>Содержание автомобильных дорог и искуcственных сооружений на них</t>
  </si>
  <si>
    <t>Прочие мероприятия по благоустройству</t>
  </si>
  <si>
    <t xml:space="preserve">Уличное освещение </t>
  </si>
  <si>
    <t>Организация и содержание мест захоронения</t>
  </si>
  <si>
    <t>34 0 00 00000</t>
  </si>
  <si>
    <t>34 1 00 00000</t>
  </si>
  <si>
    <t>34 1 01 00000</t>
  </si>
  <si>
    <t>34 1 01 4Д010</t>
  </si>
  <si>
    <t>34 1 01 4Д020</t>
  </si>
  <si>
    <t>34 1 01 4Д030</t>
  </si>
  <si>
    <t>34 2 00 00000</t>
  </si>
  <si>
    <t>34 2 01 00000</t>
  </si>
  <si>
    <t>34 2 01 4Д 070</t>
  </si>
  <si>
    <t>34 2 01 4Д 080</t>
  </si>
  <si>
    <t>34 2 01 4Д 090</t>
  </si>
  <si>
    <t>34 2 01 4Д 100</t>
  </si>
  <si>
    <t>34 2 01 4Д 110</t>
  </si>
  <si>
    <t>Основное мероприятие "Благоустройство"</t>
  </si>
  <si>
    <t xml:space="preserve">Основное мероприятие "Приведение в нормативное состояние автомобильных дорог" </t>
  </si>
  <si>
    <t>Распределительный газопровод с.Фролы ул.Клубная, Фроловского сельского поселения</t>
  </si>
  <si>
    <t xml:space="preserve">Муниципальная программа «Улучшение жилищных условий граждан, проживающих во Фроловском сельском поселении Пермского муниципального района» на 2015-2020 годы
</t>
  </si>
  <si>
    <t>Подпрограмма «Оказание поддержки в обеспечении жильем молодых семей»</t>
  </si>
  <si>
    <t>2018 год сумма         тыс. руб.</t>
  </si>
  <si>
    <t>2018 г.          Сумма                   тыс. руб.</t>
  </si>
  <si>
    <t>91 0 00 47110</t>
  </si>
  <si>
    <t xml:space="preserve">91 0 00 4Б040  </t>
  </si>
  <si>
    <t>37 0 00 00000</t>
  </si>
  <si>
    <t>37  0 06 00000</t>
  </si>
  <si>
    <t>91 0 00 00000</t>
  </si>
  <si>
    <t>37 0 03 00000</t>
  </si>
  <si>
    <t xml:space="preserve">34 0 00 00000 </t>
  </si>
  <si>
    <t xml:space="preserve">Образование </t>
  </si>
  <si>
    <t xml:space="preserve">Культура  </t>
  </si>
  <si>
    <t>33 0 00 00000</t>
  </si>
  <si>
    <t>33 2 00 00000</t>
  </si>
  <si>
    <t xml:space="preserve">33 0 00 00000 </t>
  </si>
  <si>
    <t xml:space="preserve">Ремонт автомобильных дорог и искусственных сооружений </t>
  </si>
  <si>
    <t>2018 год сумма тыс.руб.</t>
  </si>
  <si>
    <t>Строительство автомобильных дорог к земельным участкам, предоставленным многодетным семьям на территории д.Большая Мось, д.Мартьяново Фроловского сельского поселения Пермского муниципального район</t>
  </si>
  <si>
    <t>2018 г.                  Сумма, тыс.руб.</t>
  </si>
  <si>
    <t>2018 Сумма, тыс.руб.</t>
  </si>
  <si>
    <t xml:space="preserve">                                                                                                    Приложение 11</t>
  </si>
  <si>
    <t>Культура и кинематография</t>
  </si>
  <si>
    <t xml:space="preserve">                                                               Приложение 9</t>
  </si>
  <si>
    <t>Предоставление социальных выплат молодым семьям на приобретение (строительство) жилья (в  рамках федеральной целевой программы "Жилище" на 2015-2020 годы)</t>
  </si>
  <si>
    <t>Ремонт автомобильных дорог и искусственных сооружений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</si>
  <si>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</si>
  <si>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</si>
  <si>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</si>
  <si>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</si>
  <si>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материальных запасов по указанному имуществу</t>
  </si>
  <si>
    <t>Денежные взыскания (штрафы) за нарушение бюджетного законодательства (в части бюджетов сельских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</si>
  <si>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</si>
  <si>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</si>
  <si>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</si>
  <si>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2008г.)</t>
  </si>
  <si>
    <t>Прочие неналоговые доходы  бюджетов сельских поселений</t>
  </si>
  <si>
    <t>Дотации бюджетам сельских поселений на выравнивание бюджетной обеспеченности</t>
  </si>
  <si>
    <t>Прочие дотацими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</si>
  <si>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</si>
  <si>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</si>
  <si>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</si>
  <si>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</si>
  <si>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иными организациями остатков субсидий прошлых лет</t>
  </si>
  <si>
    <t>Код классификации источников внутреннего финансирования бюджета</t>
  </si>
  <si>
    <t xml:space="preserve">01 03 01 00 10 0000 810 </t>
  </si>
  <si>
    <t xml:space="preserve">01 05 02 01 10 1000 510  </t>
  </si>
  <si>
    <t>01 05 02 01 10 1000 610</t>
  </si>
  <si>
    <t>1 06 04000 02 0000 110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</si>
  <si>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</si>
  <si>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</si>
  <si>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 автономных учреждений)</t>
  </si>
  <si>
    <t>Субвенции бюджетам сельских поселении на осуществление полномочии по первичному воинскому учету на территориях, где отсутствуют военные комиссариаты</t>
  </si>
  <si>
    <t>32 0 01 00000</t>
  </si>
  <si>
    <t>32 0 01 40050</t>
  </si>
  <si>
    <t>32 0 02 00000</t>
  </si>
  <si>
    <t>Основное мероприятие "Сохранение и развитие библиотечного дела"</t>
  </si>
  <si>
    <t>32 0 02 40050</t>
  </si>
  <si>
    <t>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услуг.</t>
  </si>
  <si>
    <t>Муниципальная программа сельского поселения "Обеспечение качественным жильем и услугами жилищно-коммунального хозяйства населения" на 2016-2020 годы</t>
  </si>
  <si>
    <t>Проектирование,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</si>
  <si>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33 1 01 40110</t>
  </si>
  <si>
    <t>Проектирование, строительство (реконструкция)  объектов общественной инфраструктуры муниципального значения</t>
  </si>
  <si>
    <t>33 1 01 47250</t>
  </si>
  <si>
    <t xml:space="preserve">Подпрограмма  "Проведение капитального ремонта и ликвидации аварийного жилищного фонда, находящегося на территории сельского поселения" </t>
  </si>
  <si>
    <t>Муниципальная программа сельского поселения "Развитие  дорожного хозяйства и благоустройство сельского поселения" на 2016-2020 годы</t>
  </si>
  <si>
    <t>Подпрограмма   "Обеспечение сохранности автомобильных дорог"</t>
  </si>
  <si>
    <t>Подпрограмма    "Благоустройство территории"</t>
  </si>
  <si>
    <t xml:space="preserve">Муниципальная программа сельского поселения "Улучшение жилищных условий граждан" на 2016-2020 годы
</t>
  </si>
  <si>
    <t>35 0 01 L0200</t>
  </si>
  <si>
    <t>Муниципальная программа сельского поселения "Совершенствование муниципального управления" на 2016-2020 годы</t>
  </si>
  <si>
    <t>Взносы на капитальный ремонт общего имущества в многоквартирных домах, в которых расположены жилые помещения, находящихся в собственности сельского поселения</t>
  </si>
  <si>
    <t>Муниципальная программа сельского поселения "Обеспечение безопасности населения и территории"  на 2016-2020 годы</t>
  </si>
  <si>
    <t>Организация и осуществление мероприятий по ГО и ЧС</t>
  </si>
  <si>
    <t>91 0 00 4Н090</t>
  </si>
  <si>
    <t>Капитальный ремонт систем коммунального комплекса</t>
  </si>
  <si>
    <t>Выполнение функций заказчика по строительству объектов</t>
  </si>
  <si>
    <t>34 1 04 47200</t>
  </si>
  <si>
    <t>34 1 04 00000</t>
  </si>
  <si>
    <t>Проектирование, строительство (реконструкция)  автомобильных дорог общего пользования местного значения</t>
  </si>
  <si>
    <t xml:space="preserve">91 0 00 4Н090 </t>
  </si>
  <si>
    <t>Подпрограмма  "Обеспечение сохранности автомобильных дорог"</t>
  </si>
  <si>
    <t xml:space="preserve">Муниципальная программа сельского поселения "Развитие сферы культуры" на 2016-2020 годы 
</t>
  </si>
  <si>
    <t>Основное мероприятие "Сохранение и развитие традиционной народной культуры, нематериального культурного наследия народов сельского поселения"</t>
  </si>
  <si>
    <t>Основное мероприятие «Оказание социальной поддержки в обеспечении жильем молодых семей»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</si>
  <si>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2015- 2020 годы)</t>
  </si>
  <si>
    <t xml:space="preserve">Муниципальная программа сельского поселения "Развитие сферы культуры" на 2016-2020 годы 
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</si>
  <si>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 муниципальных унитарных предприятий, в том числе казенных)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</si>
  <si>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</si>
  <si>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</si>
  <si>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</si>
  <si>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сельских поселений  на выполнение передаваемых полномочий  субъектов Российской Федерации</t>
  </si>
  <si>
    <t xml:space="preserve">Муниципальная программа сельского поселения "Развитие сферы культуры" на 2016-2020 годы»
</t>
  </si>
  <si>
    <t>Основное мероприятие "Социальное обеспечение работников бюджетной сферы"</t>
  </si>
  <si>
    <t>Подпрограмма "Благоустройство территории"</t>
  </si>
  <si>
    <t>Резервный фонд администрации сельского поселения</t>
  </si>
  <si>
    <t>91 0 00 40060</t>
  </si>
  <si>
    <t>Исполнение решений судов, вступивших в законную силу, оплата госудорственной пошлины</t>
  </si>
  <si>
    <t xml:space="preserve">Муниципальная программа сельского поселения "Развитие сферы культуры" на 2016-2020 годы
</t>
  </si>
  <si>
    <t>33 0 01 00000</t>
  </si>
  <si>
    <t>33 0 06 00000</t>
  </si>
  <si>
    <t>33 0 06 47190</t>
  </si>
  <si>
    <t>33 0 06 47200</t>
  </si>
  <si>
    <t xml:space="preserve">Основное мероприятие "Передача полномочий сельского поселения" </t>
  </si>
  <si>
    <t xml:space="preserve">Резервные фонды администрации сельского поселения </t>
  </si>
  <si>
    <t>в том числе:</t>
  </si>
  <si>
    <t>Приведение в нормативное состояние автомобильных дорог: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</si>
  <si>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</si>
  <si>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Акцизы по подакцизным товарам (продукции), производимым на территорий Российской Федерации</t>
  </si>
  <si>
    <t>Основное мероприятие "Строительство (реконструкция) объектов общественной инфраструктуры муниципального значения, приобретение объектов недвижимости имущества в муниципальную собственность"</t>
  </si>
  <si>
    <t>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</si>
  <si>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мероприятие"Оказание социальной поддержки в обеспечении жильем молодых семей"</t>
  </si>
  <si>
    <t>Принятие решений о согласовании переустройства и перепланироваке жилых помещений</t>
  </si>
  <si>
    <t>Принятие решений о переводе жилого помещения в нежилое помещение и нежилого помещения в жилое помещение</t>
  </si>
  <si>
    <t>91 0 00 47230</t>
  </si>
  <si>
    <t>Принятие решений о согласовании переустройства и перепланировки жилых помещений</t>
  </si>
  <si>
    <t>91 0 00 47240</t>
  </si>
  <si>
    <t xml:space="preserve">Принятие решений о переводе жилого помещения в нежилое помещение и нежилого помещения в жилое </t>
  </si>
  <si>
    <t>33 0 01 L0180</t>
  </si>
  <si>
    <t>33 0 04 00000</t>
  </si>
  <si>
    <t xml:space="preserve">Основное мероприятие "Капитальный ремонт и модернизация жилищного фонда" </t>
  </si>
  <si>
    <t>33 0 04 4Ж100</t>
  </si>
  <si>
    <t>Капитальный ремонт многоквартирных домов</t>
  </si>
  <si>
    <t>33 0 04 09601</t>
  </si>
  <si>
    <t>Обеспечение мероприятий по капитальному ремонту многоквартирных домов</t>
  </si>
  <si>
    <t>Подпрограмма  "Благоустройство территории"</t>
  </si>
  <si>
    <t>Проектирование, строительство (реконструкция) объектов общественной инфраструктуры муниципального значения</t>
  </si>
  <si>
    <t>Основное мероприятие "Приведение в нормативное состояние учреждений культуры"</t>
  </si>
  <si>
    <t>32 0 06 00000</t>
  </si>
  <si>
    <t>Капитальный ремонт входной группы Фроловского СДК</t>
  </si>
  <si>
    <t>Приобретение Одежды сцены Фроловского СДК</t>
  </si>
  <si>
    <t>Капитальный ремонт фойе Фроловского СДК</t>
  </si>
  <si>
    <t>Капитальный ремонт сети электроосвещения Фроловского СДК</t>
  </si>
  <si>
    <t xml:space="preserve">Обеспечение мероприятий по капитальному ремонту многоквартирных домов </t>
  </si>
  <si>
    <t>Основное мероприятие "Капитальный ремон и модернизация жилищного фонда"</t>
  </si>
  <si>
    <t>32 0 06 0000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</si>
  <si>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</si>
  <si>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доходов бюджета поселения</t>
  </si>
  <si>
    <t>Доходы от реализации имущества, находящегося в опреативном управлений учреждений, находящихся в ведений органов управления поселений (за исключением имущества муниципальных бюджетных и автономных учреждений) в части реализации  основных средств по указанному имуществу</t>
  </si>
  <si>
    <t>муниципального имущества  Фроловского сельского поселения                                                                                            на 2017 и плановый период 2018-2019 годы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</si>
  <si>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</si>
  <si>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отлову, содержанию, эвтаназии и утилизации (кремации) умерших в период содержания и эвтаназированных безнадзорных животных</t>
  </si>
  <si>
    <t>91 0 00 2У130</t>
  </si>
  <si>
    <t>91 0 00 2У140</t>
  </si>
  <si>
    <t>Доходы бюджета Фроловского сельского поселения на 2017 год</t>
  </si>
  <si>
    <t>113 00000 00 0000 000</t>
  </si>
  <si>
    <t>ДОХОДЫ ОТ ОКАЗАНИЯ ПЛАТНЫХ УСЛУГ (РАБОТ) И КОМПЕНСАЦИИ ЗАТРАТ ГОСУДАРСТВА</t>
  </si>
  <si>
    <t>113 02000 00 0000 130</t>
  </si>
  <si>
    <t>Доходы от компенсации затрат государства</t>
  </si>
  <si>
    <t>113 02995 10 1000 130</t>
  </si>
  <si>
    <t xml:space="preserve">Прочие доходы от компенсации затрат бюджетов сельских поселений </t>
  </si>
  <si>
    <t>Доходы бюджета Фроловского сельского поселения на 2018 - 2019 годы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</si>
  <si>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</si>
  <si>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2017 год</t>
  </si>
  <si>
    <t>34 1 01 ST080</t>
  </si>
  <si>
    <t>Проектирование, строительство (реконструкция), капитальный ремонт и ремонт автомобильных дорог общего пользования местного значения, в том числе к земельным участкам, предоставляемым многодетным семьям</t>
  </si>
  <si>
    <t>34 1 04 47270</t>
  </si>
  <si>
    <t>Выполнение функций по признанию в установленном порядке жилых помещений муниципального жилищного фонда непригодными для проживания</t>
  </si>
  <si>
    <t>Источники финансирования дефицита бюджета Фроловского сельского поселения на 2017 год</t>
  </si>
  <si>
    <t>Источники финансирования дефицита бюджета Фроловского сельского поселения на 2018-2019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</si>
  <si>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2018-2019  годы</t>
  </si>
  <si>
    <t>91 0 00 47290</t>
  </si>
  <si>
    <t>2019 г.          Сумма                   тыс. руб.</t>
  </si>
  <si>
    <t>2019 год сумма         тыс. руб.</t>
  </si>
  <si>
    <t>0505</t>
  </si>
  <si>
    <t>Другие вопросы в области жилищно-коммунального хозяйства</t>
  </si>
  <si>
    <t>Проектирование, строительство (реконструкция), капитальный ремонт и ремонт автомобильных дорог общего пользования местного значения, в том числе к земельным участкам, предоставляемым многодетным семьям.</t>
  </si>
  <si>
    <t>34 1 01 SТ080</t>
  </si>
  <si>
    <t>0907</t>
  </si>
  <si>
    <t>Санитарно-эпидемиологическое благополучие</t>
  </si>
  <si>
    <t>Ведомственная структура расходов бюджета на 2017 год</t>
  </si>
  <si>
    <t>0900</t>
  </si>
  <si>
    <t>Здравоохранение</t>
  </si>
  <si>
    <t>Муниципальная программа сельского поселения "Обеспечение безопасности населения и территории" на 2016-2020 годы</t>
  </si>
  <si>
    <t>Осуществление мероприятий по профилактике терроризма и экстремизма, и защиты от ЧС</t>
  </si>
  <si>
    <t>Выполнение функций по проведению капитального ремонта и ремонта дорог, мостов</t>
  </si>
  <si>
    <t xml:space="preserve">33 0 06 47200 </t>
  </si>
  <si>
    <t>Ведомственная структура расходов на 2018-2019 год</t>
  </si>
  <si>
    <t>2019 Сумма, тыс.руб.</t>
  </si>
  <si>
    <t>2019 год</t>
  </si>
  <si>
    <t>Распределительный газопровод к частным жилым домам в д.Замараево, д.Шувалята, д.Липаки, Фроловское сельское поселение</t>
  </si>
  <si>
    <t>6</t>
  </si>
  <si>
    <t>7</t>
  </si>
  <si>
    <t xml:space="preserve"> 2017 год</t>
  </si>
  <si>
    <t>Программа муниципальных заимствований Фроловского сельского поселения                                              на 2018 - 2019 годы</t>
  </si>
  <si>
    <t>Программа муниципальных заимствований Фроловского сельского поселения                                               на 2017 годы</t>
  </si>
  <si>
    <t>Программа муниципальных заимствований Фроловского сельского поселения на 2017 годы</t>
  </si>
  <si>
    <t>Программа муниципальных заимствований Фроловского сельского поселения  на 2018 - 2019 годы</t>
  </si>
  <si>
    <t>33 0 02 4Ж010</t>
  </si>
  <si>
    <t>Содержание, капитальный ремонт и ремонт систем коммунального комплекса, находящихся в муниципальной собственности, а также бесхозяйных систем коммунального комплекса</t>
  </si>
  <si>
    <t>Распределение средств дорожного фонда Фроловского сельского поселения на 2017 год</t>
  </si>
  <si>
    <t>Распределение средств дорожного фонда Фроловского сельского поселения   на 2018-2019 годы</t>
  </si>
  <si>
    <t>Иные межбюджетные трансферты передаваемые из бюджета Фроловского сельского поселения в бюджет района на 2017 годи плановый период 2018 и 2019 годы</t>
  </si>
  <si>
    <t>по состоянию на 01.01.2018 г.,  тыс. руб.</t>
  </si>
  <si>
    <t>по состоянию на 01.01.2019г.,              тыс. руб.</t>
  </si>
  <si>
    <t>по состоянию на 01.01.2020г.,             тыс. руб.</t>
  </si>
  <si>
    <t>Доходы от реализации имущества, находящегося в опреативном управлений учреждений, находящихся в ведений органов управления сельских поселений (за исключением имущества муниципальных бюджетных и автономных учреждений) в части реализации  материальных запасов  по указанному имуществу</t>
  </si>
  <si>
    <t>1 11 05025 10 0000 120</t>
  </si>
  <si>
    <t>2 02 19999 10 0000 151</t>
  </si>
  <si>
    <t>2 02 29999 10 0000 151</t>
  </si>
  <si>
    <t>2 02 15001 10 0000 151</t>
  </si>
  <si>
    <t>2 02 30024 10 0000 151</t>
  </si>
  <si>
    <t>2 02 35118 00 0000 151</t>
  </si>
  <si>
    <t>2 02 49999 10 0000 151</t>
  </si>
  <si>
    <t>2 18 60010 10 0000 151</t>
  </si>
  <si>
    <t>Возврат прочих остатков субсидий, субвенции и иных межбюджетных трансфертов имеющих целевое назначение, прошлых лет из бюджетов сельских поселений</t>
  </si>
  <si>
    <t>2 19 60010 10 0000 151</t>
  </si>
  <si>
    <t>2 07 05010 10 0000 180</t>
  </si>
  <si>
    <t>Безвозмездные 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</si>
  <si>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2 07 05020 10 0000 180</t>
  </si>
  <si>
    <t>Поступления от денежных пожертвований, предоставляемых физическими лицами получателям средств бюджетов сельских  поселений</t>
  </si>
  <si>
    <t xml:space="preserve">                                                              к решению Совета депутатов от 27.12.2016 № 196</t>
  </si>
  <si>
    <t xml:space="preserve">                             к решению Совета депутатов от  27.12.2016 № 196</t>
  </si>
  <si>
    <t xml:space="preserve">                к решению Совета депутатов от 27.12.2016 № 196</t>
  </si>
  <si>
    <t>2 02 15001 00 0000 151</t>
  </si>
  <si>
    <t>2 02 29999 00 0000 151</t>
  </si>
  <si>
    <t>2 02 35118 10 0000 151</t>
  </si>
  <si>
    <t>34 1 01 2Т200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</si>
  <si>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</si>
  <si>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34 1 01 SТ200</t>
  </si>
  <si>
    <t xml:space="preserve">                                                                               к решению Совета депутатов от 27.12.2016 № 196</t>
  </si>
  <si>
    <t xml:space="preserve">                                                                                 к решению Совета депутатов от 27.12.2016 № 196</t>
  </si>
  <si>
    <t xml:space="preserve">                                                            к решению Совета депутатов от 27.12.2016 № 196</t>
  </si>
  <si>
    <t xml:space="preserve">     к решению Совета депутатов от 27.12.2016 № 196</t>
  </si>
  <si>
    <t xml:space="preserve">                                                                    к решению Совета депутатов от 27.12.2016 № 196</t>
  </si>
  <si>
    <t xml:space="preserve"> к решению Совета депутатов от 27.12.216 № 196 </t>
  </si>
  <si>
    <t>2019 г.                  Сумма, тыс.руб.</t>
  </si>
  <si>
    <t>2 02 30024 00 0000 151</t>
  </si>
  <si>
    <t>2 02 30000 00 0000 151</t>
  </si>
  <si>
    <t>2 02 20000 00 0000 151</t>
  </si>
  <si>
    <t>2 02 10000 00 0000 151</t>
  </si>
  <si>
    <t>2 02 39999 10 0000 151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</si>
  <si>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</si>
  <si>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</si>
  <si>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 xml:space="preserve"> к решению Совета депутатов от 27.12.2016 № 196</t>
  </si>
  <si>
    <t xml:space="preserve">к решению Совета депутатов от 27.12.2016.№ 196  </t>
  </si>
  <si>
    <t xml:space="preserve">                                                                                  к решению Совета депутатов от 27.12.2016 № 196</t>
  </si>
  <si>
    <t xml:space="preserve">к решению Совета депутатов от 27.12.2016 № 196 </t>
  </si>
  <si>
    <t>к решению Совета депутатов от 27.12.2016 № 196</t>
  </si>
  <si>
    <t xml:space="preserve">                                                                  к решению Совета депутатов от 28.11.2016 № 196</t>
  </si>
  <si>
    <t xml:space="preserve">                                                                                                           к решению Совета депутатов от 27.12.2016 № 196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</si>
</sst>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#,##0.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р_.;\-#,##0.0_р_."/>
    <numFmt numFmtId="191" formatCode="000"/>
    <numFmt numFmtId="192" formatCode="_-* #,##0.0_р_._-;\-* #,##0.0_р_._-;_-* &quot;-&quot;??_р_._-;_-@_-"/>
    <numFmt numFmtId="193" formatCode="0.0000"/>
    <numFmt numFmtId="194" formatCode="_-* #,##0.000_р_._-;\-* #,##0.000_р_._-;_-* &quot;-&quot;???_р_._-;_-@_-"/>
    <numFmt numFmtId="195" formatCode="?"/>
    <numFmt numFmtId="196" formatCode="#,##0.0_р_."/>
    <numFmt numFmtId="197" formatCode="#,##0.000_р_."/>
    <numFmt numFmtId="198" formatCode="#,##0.00_ ;\-#,##0.00\ "/>
    <numFmt numFmtId="199" formatCode="_(* #,##0.000_);_(* \(#,##0.000\);_(* &quot;-&quot;??_);_(@_)"/>
    <numFmt numFmtId="200" formatCode="_-* #,##0.0_р_._-;\-* #,##0.0_р_._-;_-* &quot;-&quot;_р_._-;_-@_-"/>
    <numFmt numFmtId="201" formatCode="#,##0.0_ ;\-#,##0.0\ "/>
    <numFmt numFmtId="202" formatCode="#,##0.000"/>
    <numFmt numFmtId="203" formatCode="#,##0.00_р_."/>
    <numFmt numFmtId="204" formatCode="_(* #,##0_);_(* \(#,##0\);_(* &quot;-&quot;??_);_(@_)"/>
    <numFmt numFmtId="205" formatCode="_-* #,##0.0_р_._-;\-* #,##0.0_р_._-;_-* &quot;-&quot;???_р_._-;_-@_-"/>
    <numFmt numFmtId="206" formatCode="[$-FC19]d\ mmmm\ yyyy\ &quot;г.&quot;"/>
  </numFmts>
  <fonts count="6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 Cyr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" fontId="15" fillId="0" borderId="1" applyNumberFormat="0" applyProtection="0">
      <alignment horizontal="right" vertical="center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15" fillId="3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523"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49" fontId="1" fillId="34" borderId="0" xfId="0" applyNumberFormat="1" applyFont="1" applyFill="1" applyAlignment="1">
      <alignment horizontal="center" vertical="top"/>
    </xf>
    <xf numFmtId="49" fontId="1" fillId="34" borderId="0" xfId="0" applyNumberFormat="1" applyFont="1" applyFill="1" applyAlignment="1">
      <alignment horizontal="justify"/>
    </xf>
    <xf numFmtId="0" fontId="1" fillId="34" borderId="0" xfId="0" applyFont="1" applyFill="1" applyAlignment="1">
      <alignment/>
    </xf>
    <xf numFmtId="49" fontId="3" fillId="34" borderId="0" xfId="0" applyNumberFormat="1" applyFont="1" applyFill="1" applyAlignment="1">
      <alignment horizontal="center" vertical="top"/>
    </xf>
    <xf numFmtId="49" fontId="3" fillId="34" borderId="0" xfId="0" applyNumberFormat="1" applyFont="1" applyFill="1" applyAlignment="1">
      <alignment horizontal="justify"/>
    </xf>
    <xf numFmtId="0" fontId="4" fillId="34" borderId="11" xfId="0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/>
    </xf>
    <xf numFmtId="49" fontId="1" fillId="34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9" fontId="1" fillId="0" borderId="0" xfId="69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9" fontId="1" fillId="0" borderId="11" xfId="59" applyNumberFormat="1" applyFont="1" applyFill="1" applyBorder="1" applyAlignment="1">
      <alignment horizontal="left" vertical="top" wrapText="1"/>
      <protection/>
    </xf>
    <xf numFmtId="49" fontId="3" fillId="0" borderId="11" xfId="59" applyNumberFormat="1" applyFont="1" applyFill="1" applyBorder="1" applyAlignment="1">
      <alignment horizontal="left" vertical="top" wrapText="1"/>
      <protection/>
    </xf>
    <xf numFmtId="18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4" fillId="34" borderId="11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182" fontId="12" fillId="0" borderId="12" xfId="59" applyNumberFormat="1" applyFont="1" applyFill="1" applyBorder="1" applyAlignment="1">
      <alignment horizontal="center" vertical="top" wrapText="1"/>
      <protection/>
    </xf>
    <xf numFmtId="49" fontId="3" fillId="0" borderId="11" xfId="59" applyNumberFormat="1" applyFont="1" applyFill="1" applyBorder="1" applyAlignment="1">
      <alignment horizontal="left" vertical="center" wrapText="1"/>
      <protection/>
    </xf>
    <xf numFmtId="181" fontId="3" fillId="0" borderId="11" xfId="59" applyNumberFormat="1" applyFont="1" applyFill="1" applyBorder="1" applyAlignment="1">
      <alignment horizontal="center" vertical="center" wrapText="1"/>
      <protection/>
    </xf>
    <xf numFmtId="181" fontId="1" fillId="0" borderId="11" xfId="59" applyNumberFormat="1" applyFont="1" applyFill="1" applyBorder="1" applyAlignment="1">
      <alignment horizontal="center" vertical="center" wrapText="1"/>
      <protection/>
    </xf>
    <xf numFmtId="181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justify" wrapText="1"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181" fontId="1" fillId="0" borderId="13" xfId="69" applyNumberFormat="1" applyFont="1" applyFill="1" applyBorder="1" applyAlignment="1">
      <alignment horizontal="center" vertical="center"/>
    </xf>
    <xf numFmtId="49" fontId="3" fillId="0" borderId="11" xfId="59" applyNumberFormat="1" applyFont="1" applyFill="1" applyBorder="1" applyAlignment="1">
      <alignment horizontal="left" vertical="top"/>
      <protection/>
    </xf>
    <xf numFmtId="181" fontId="3" fillId="0" borderId="11" xfId="59" applyNumberFormat="1" applyFont="1" applyFill="1" applyBorder="1" applyAlignment="1">
      <alignment horizontal="center" vertical="center"/>
      <protection/>
    </xf>
    <xf numFmtId="49" fontId="1" fillId="0" borderId="11" xfId="0" applyNumberFormat="1" applyFont="1" applyBorder="1" applyAlignment="1">
      <alignment horizontal="center" vertical="top"/>
    </xf>
    <xf numFmtId="49" fontId="16" fillId="0" borderId="11" xfId="59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/>
    </xf>
    <xf numFmtId="49" fontId="1" fillId="0" borderId="11" xfId="59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left" vertical="justify"/>
    </xf>
    <xf numFmtId="49" fontId="1" fillId="0" borderId="11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179" fontId="1" fillId="0" borderId="0" xfId="69" applyFont="1" applyFill="1" applyAlignment="1">
      <alignment horizontal="left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center" vertical="center"/>
    </xf>
    <xf numFmtId="49" fontId="1" fillId="34" borderId="0" xfId="0" applyNumberFormat="1" applyFont="1" applyFill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182" fontId="12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81" fontId="3" fillId="0" borderId="11" xfId="69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22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vertical="top" wrapText="1"/>
    </xf>
    <xf numFmtId="195" fontId="1" fillId="0" borderId="11" xfId="59" applyNumberFormat="1" applyFont="1" applyFill="1" applyBorder="1" applyAlignment="1">
      <alignment horizontal="left" vertical="top" wrapText="1"/>
      <protection/>
    </xf>
    <xf numFmtId="195" fontId="3" fillId="0" borderId="11" xfId="59" applyNumberFormat="1" applyFont="1" applyFill="1" applyBorder="1" applyAlignment="1">
      <alignment horizontal="left" vertical="top" wrapText="1"/>
      <protection/>
    </xf>
    <xf numFmtId="2" fontId="1" fillId="0" borderId="11" xfId="59" applyNumberFormat="1" applyFont="1" applyFill="1" applyBorder="1" applyAlignment="1">
      <alignment horizontal="left" vertical="top" wrapText="1"/>
      <protection/>
    </xf>
    <xf numFmtId="0" fontId="1" fillId="0" borderId="11" xfId="59" applyNumberFormat="1" applyFont="1" applyFill="1" applyBorder="1" applyAlignment="1">
      <alignment horizontal="left" vertical="top" wrapText="1"/>
      <protection/>
    </xf>
    <xf numFmtId="49" fontId="3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wrapText="1"/>
    </xf>
    <xf numFmtId="0" fontId="6" fillId="0" borderId="11" xfId="58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0" fontId="4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 vertical="justify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183" fontId="7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22" fontId="1" fillId="0" borderId="0" xfId="0" applyNumberFormat="1" applyFont="1" applyAlignment="1">
      <alignment horizontal="left"/>
    </xf>
    <xf numFmtId="183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61" applyFont="1" applyFill="1" applyBorder="1" applyAlignment="1">
      <alignment wrapText="1"/>
      <protection/>
    </xf>
    <xf numFmtId="49" fontId="1" fillId="0" borderId="11" xfId="0" applyNumberFormat="1" applyFont="1" applyBorder="1" applyAlignment="1">
      <alignment horizontal="left" vertical="center" wrapText="1"/>
    </xf>
    <xf numFmtId="195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81" fontId="1" fillId="41" borderId="11" xfId="0" applyNumberFormat="1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181" fontId="1" fillId="41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11" xfId="59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0" applyNumberFormat="1" applyFont="1" applyFill="1" applyBorder="1" applyAlignment="1">
      <alignment horizontal="left" vertical="top" wrapText="1"/>
    </xf>
    <xf numFmtId="4" fontId="3" fillId="0" borderId="11" xfId="56" applyNumberFormat="1" applyFont="1" applyFill="1" applyBorder="1" applyAlignment="1">
      <alignment horizontal="center" vertical="top" wrapText="1"/>
      <protection/>
    </xf>
    <xf numFmtId="49" fontId="3" fillId="0" borderId="0" xfId="56" applyNumberFormat="1" applyFont="1" applyFill="1" applyBorder="1" applyAlignment="1">
      <alignment horizontal="center" vertical="top" wrapText="1"/>
      <protection/>
    </xf>
    <xf numFmtId="0" fontId="3" fillId="0" borderId="0" xfId="0" applyNumberFormat="1" applyFont="1" applyFill="1" applyBorder="1" applyAlignment="1">
      <alignment horizontal="left" vertical="top" wrapText="1"/>
    </xf>
    <xf numFmtId="4" fontId="3" fillId="0" borderId="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56" applyNumberFormat="1" applyFont="1" applyBorder="1" applyAlignment="1">
      <alignment horizontal="center" vertical="top" wrapText="1"/>
      <protection/>
    </xf>
    <xf numFmtId="181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22" fillId="0" borderId="17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left" vertical="center"/>
    </xf>
    <xf numFmtId="2" fontId="1" fillId="41" borderId="11" xfId="69" applyNumberFormat="1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left" vertical="center" wrapText="1"/>
    </xf>
    <xf numFmtId="181" fontId="1" fillId="41" borderId="11" xfId="59" applyNumberFormat="1" applyFont="1" applyFill="1" applyBorder="1" applyAlignment="1">
      <alignment horizontal="center" vertical="center" wrapText="1"/>
      <protection/>
    </xf>
    <xf numFmtId="181" fontId="3" fillId="41" borderId="11" xfId="69" applyNumberFormat="1" applyFont="1" applyFill="1" applyBorder="1" applyAlignment="1">
      <alignment horizontal="center" vertical="center" wrapText="1"/>
    </xf>
    <xf numFmtId="181" fontId="3" fillId="41" borderId="11" xfId="59" applyNumberFormat="1" applyFont="1" applyFill="1" applyBorder="1" applyAlignment="1">
      <alignment horizontal="center" vertical="center" wrapText="1"/>
      <protection/>
    </xf>
    <xf numFmtId="181" fontId="3" fillId="41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81" fontId="3" fillId="41" borderId="11" xfId="59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left" wrapText="1"/>
    </xf>
    <xf numFmtId="2" fontId="3" fillId="41" borderId="11" xfId="69" applyNumberFormat="1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left" vertical="center" wrapText="1"/>
    </xf>
    <xf numFmtId="0" fontId="0" fillId="41" borderId="0" xfId="0" applyFill="1" applyAlignment="1">
      <alignment/>
    </xf>
    <xf numFmtId="0" fontId="4" fillId="41" borderId="11" xfId="0" applyFont="1" applyFill="1" applyBorder="1" applyAlignment="1">
      <alignment horizontal="justify" vertical="top" wrapText="1"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 horizontal="center"/>
    </xf>
    <xf numFmtId="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4" fontId="3" fillId="42" borderId="11" xfId="0" applyNumberFormat="1" applyFont="1" applyFill="1" applyBorder="1" applyAlignment="1">
      <alignment vertical="center"/>
    </xf>
    <xf numFmtId="4" fontId="3" fillId="43" borderId="11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3" fillId="44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4" fontId="61" fillId="42" borderId="11" xfId="0" applyNumberFormat="1" applyFont="1" applyFill="1" applyBorder="1" applyAlignment="1">
      <alignment horizontal="center"/>
    </xf>
    <xf numFmtId="4" fontId="61" fillId="43" borderId="11" xfId="0" applyNumberFormat="1" applyFont="1" applyFill="1" applyBorder="1" applyAlignment="1">
      <alignment horizontal="right"/>
    </xf>
    <xf numFmtId="4" fontId="61" fillId="3" borderId="11" xfId="0" applyNumberFormat="1" applyFont="1" applyFill="1" applyBorder="1" applyAlignment="1">
      <alignment horizontal="center"/>
    </xf>
    <xf numFmtId="4" fontId="61" fillId="44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left" vertical="top" wrapText="1" shrinkToFit="1"/>
    </xf>
    <xf numFmtId="4" fontId="1" fillId="42" borderId="11" xfId="0" applyNumberFormat="1" applyFont="1" applyFill="1" applyBorder="1" applyAlignment="1">
      <alignment vertical="center"/>
    </xf>
    <xf numFmtId="4" fontId="1" fillId="43" borderId="11" xfId="0" applyNumberFormat="1" applyFont="1" applyFill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4" fontId="1" fillId="44" borderId="11" xfId="0" applyNumberFormat="1" applyFont="1" applyFill="1" applyBorder="1" applyAlignment="1">
      <alignment vertical="center"/>
    </xf>
    <xf numFmtId="4" fontId="61" fillId="43" borderId="11" xfId="0" applyNumberFormat="1" applyFont="1" applyFill="1" applyBorder="1" applyAlignment="1">
      <alignment horizontal="center"/>
    </xf>
    <xf numFmtId="4" fontId="61" fillId="44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 shrinkToFit="1"/>
    </xf>
    <xf numFmtId="4" fontId="1" fillId="44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63" fillId="0" borderId="0" xfId="0" applyFont="1" applyAlignment="1">
      <alignment/>
    </xf>
    <xf numFmtId="3" fontId="63" fillId="42" borderId="11" xfId="0" applyNumberFormat="1" applyFont="1" applyFill="1" applyBorder="1" applyAlignment="1">
      <alignment horizontal="center"/>
    </xf>
    <xf numFmtId="3" fontId="63" fillId="43" borderId="11" xfId="0" applyNumberFormat="1" applyFont="1" applyFill="1" applyBorder="1" applyAlignment="1">
      <alignment horizontal="center"/>
    </xf>
    <xf numFmtId="3" fontId="63" fillId="3" borderId="11" xfId="0" applyNumberFormat="1" applyFont="1" applyFill="1" applyBorder="1" applyAlignment="1">
      <alignment horizontal="center"/>
    </xf>
    <xf numFmtId="3" fontId="63" fillId="44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" fontId="61" fillId="42" borderId="11" xfId="0" applyNumberFormat="1" applyFont="1" applyFill="1" applyBorder="1" applyAlignment="1">
      <alignment horizontal="center" vertical="center" wrapText="1"/>
    </xf>
    <xf numFmtId="4" fontId="61" fillId="43" borderId="11" xfId="0" applyNumberFormat="1" applyFont="1" applyFill="1" applyBorder="1" applyAlignment="1">
      <alignment horizontal="center" vertical="center" wrapText="1"/>
    </xf>
    <xf numFmtId="4" fontId="61" fillId="3" borderId="11" xfId="0" applyNumberFormat="1" applyFont="1" applyFill="1" applyBorder="1" applyAlignment="1">
      <alignment horizontal="center" vertical="center" wrapText="1"/>
    </xf>
    <xf numFmtId="4" fontId="61" fillId="44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horizontal="center"/>
    </xf>
    <xf numFmtId="0" fontId="64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NumberFormat="1" applyFont="1" applyBorder="1" applyAlignment="1">
      <alignment horizontal="left" vertical="center" wrapText="1"/>
    </xf>
    <xf numFmtId="4" fontId="1" fillId="41" borderId="11" xfId="0" applyNumberFormat="1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1" fillId="41" borderId="11" xfId="0" applyNumberFormat="1" applyFont="1" applyFill="1" applyBorder="1" applyAlignment="1">
      <alignment horizontal="center" vertical="top"/>
    </xf>
    <xf numFmtId="0" fontId="1" fillId="41" borderId="11" xfId="0" applyNumberFormat="1" applyFont="1" applyFill="1" applyBorder="1" applyAlignment="1">
      <alignment horizontal="left" vertical="top" wrapText="1" shrinkToFit="1"/>
    </xf>
    <xf numFmtId="0" fontId="61" fillId="41" borderId="11" xfId="0" applyFont="1" applyFill="1" applyBorder="1" applyAlignment="1">
      <alignment vertical="center" wrapText="1"/>
    </xf>
    <xf numFmtId="0" fontId="61" fillId="41" borderId="14" xfId="0" applyFont="1" applyFill="1" applyBorder="1" applyAlignment="1">
      <alignment wrapText="1"/>
    </xf>
    <xf numFmtId="0" fontId="3" fillId="41" borderId="11" xfId="0" applyNumberFormat="1" applyFont="1" applyFill="1" applyBorder="1" applyAlignment="1">
      <alignment horizontal="left" vertical="top" wrapText="1" shrinkToFit="1"/>
    </xf>
    <xf numFmtId="4" fontId="61" fillId="42" borderId="14" xfId="0" applyNumberFormat="1" applyFont="1" applyFill="1" applyBorder="1" applyAlignment="1">
      <alignment horizontal="center" vertical="center" wrapText="1"/>
    </xf>
    <xf numFmtId="3" fontId="63" fillId="42" borderId="14" xfId="0" applyNumberFormat="1" applyFont="1" applyFill="1" applyBorder="1" applyAlignment="1">
      <alignment horizontal="center"/>
    </xf>
    <xf numFmtId="4" fontId="3" fillId="42" borderId="14" xfId="0" applyNumberFormat="1" applyFont="1" applyFill="1" applyBorder="1" applyAlignment="1">
      <alignment vertical="center"/>
    </xf>
    <xf numFmtId="4" fontId="1" fillId="42" borderId="14" xfId="0" applyNumberFormat="1" applyFont="1" applyFill="1" applyBorder="1" applyAlignment="1">
      <alignment vertical="center"/>
    </xf>
    <xf numFmtId="4" fontId="61" fillId="42" borderId="14" xfId="0" applyNumberFormat="1" applyFont="1" applyFill="1" applyBorder="1" applyAlignment="1">
      <alignment horizontal="center"/>
    </xf>
    <xf numFmtId="0" fontId="63" fillId="0" borderId="18" xfId="0" applyFont="1" applyBorder="1" applyAlignment="1">
      <alignment/>
    </xf>
    <xf numFmtId="0" fontId="61" fillId="0" borderId="11" xfId="0" applyFont="1" applyBorder="1" applyAlignment="1">
      <alignment horizontal="center" wrapText="1"/>
    </xf>
    <xf numFmtId="2" fontId="61" fillId="0" borderId="11" xfId="0" applyNumberFormat="1" applyFont="1" applyBorder="1" applyAlignment="1">
      <alignment/>
    </xf>
    <xf numFmtId="2" fontId="61" fillId="0" borderId="12" xfId="0" applyNumberFormat="1" applyFont="1" applyBorder="1" applyAlignment="1">
      <alignment vertical="center"/>
    </xf>
    <xf numFmtId="2" fontId="61" fillId="0" borderId="11" xfId="0" applyNumberFormat="1" applyFont="1" applyBorder="1" applyAlignment="1">
      <alignment vertical="center"/>
    </xf>
    <xf numFmtId="2" fontId="61" fillId="0" borderId="18" xfId="0" applyNumberFormat="1" applyFont="1" applyBorder="1" applyAlignment="1">
      <alignment vertical="center"/>
    </xf>
    <xf numFmtId="2" fontId="61" fillId="0" borderId="15" xfId="0" applyNumberFormat="1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2" fontId="61" fillId="0" borderId="18" xfId="0" applyNumberFormat="1" applyFont="1" applyBorder="1" applyAlignment="1">
      <alignment/>
    </xf>
    <xf numFmtId="0" fontId="61" fillId="0" borderId="18" xfId="0" applyFont="1" applyBorder="1" applyAlignment="1">
      <alignment vertical="center"/>
    </xf>
    <xf numFmtId="2" fontId="62" fillId="0" borderId="15" xfId="0" applyNumberFormat="1" applyFont="1" applyBorder="1" applyAlignment="1">
      <alignment vertical="center"/>
    </xf>
    <xf numFmtId="2" fontId="62" fillId="0" borderId="11" xfId="0" applyNumberFormat="1" applyFont="1" applyBorder="1" applyAlignment="1">
      <alignment vertical="center"/>
    </xf>
    <xf numFmtId="2" fontId="62" fillId="0" borderId="15" xfId="0" applyNumberFormat="1" applyFont="1" applyBorder="1" applyAlignment="1">
      <alignment/>
    </xf>
    <xf numFmtId="0" fontId="62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1" fillId="41" borderId="11" xfId="0" applyFont="1" applyFill="1" applyBorder="1" applyAlignment="1">
      <alignment horizontal="center" vertical="center"/>
    </xf>
    <xf numFmtId="4" fontId="1" fillId="41" borderId="11" xfId="0" applyNumberFormat="1" applyFont="1" applyFill="1" applyBorder="1" applyAlignment="1">
      <alignment horizontal="center" vertical="center"/>
    </xf>
    <xf numFmtId="49" fontId="1" fillId="4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1" xfId="0" applyFont="1" applyFill="1" applyBorder="1" applyAlignment="1">
      <alignment horizontal="left" vertical="top" wrapText="1"/>
    </xf>
    <xf numFmtId="182" fontId="7" fillId="41" borderId="11" xfId="69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4" fontId="62" fillId="44" borderId="11" xfId="0" applyNumberFormat="1" applyFont="1" applyFill="1" applyBorder="1" applyAlignment="1">
      <alignment horizontal="center"/>
    </xf>
    <xf numFmtId="4" fontId="62" fillId="3" borderId="11" xfId="0" applyNumberFormat="1" applyFont="1" applyFill="1" applyBorder="1" applyAlignment="1">
      <alignment horizontal="center"/>
    </xf>
    <xf numFmtId="4" fontId="62" fillId="43" borderId="11" xfId="0" applyNumberFormat="1" applyFont="1" applyFill="1" applyBorder="1" applyAlignment="1">
      <alignment horizontal="center"/>
    </xf>
    <xf numFmtId="4" fontId="62" fillId="42" borderId="1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1" fillId="41" borderId="0" xfId="0" applyFont="1" applyFill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2" fontId="1" fillId="41" borderId="15" xfId="0" applyNumberFormat="1" applyFont="1" applyFill="1" applyBorder="1" applyAlignment="1">
      <alignment horizontal="center" vertical="center"/>
    </xf>
    <xf numFmtId="2" fontId="1" fillId="41" borderId="11" xfId="0" applyNumberFormat="1" applyFont="1" applyFill="1" applyBorder="1" applyAlignment="1">
      <alignment horizontal="center" vertical="center"/>
    </xf>
    <xf numFmtId="49" fontId="1" fillId="41" borderId="11" xfId="56" applyNumberFormat="1" applyFont="1" applyFill="1" applyBorder="1" applyAlignment="1">
      <alignment horizontal="center" vertical="top" wrapText="1"/>
      <protection/>
    </xf>
    <xf numFmtId="2" fontId="7" fillId="41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2" fillId="0" borderId="12" xfId="0" applyNumberFormat="1" applyFont="1" applyBorder="1" applyAlignment="1">
      <alignment vertical="center"/>
    </xf>
    <xf numFmtId="0" fontId="1" fillId="0" borderId="11" xfId="56" applyFont="1" applyBorder="1" applyAlignment="1">
      <alignment horizontal="left" vertical="top" wrapText="1"/>
      <protection/>
    </xf>
    <xf numFmtId="0" fontId="3" fillId="0" borderId="11" xfId="56" applyFont="1" applyBorder="1" applyAlignment="1">
      <alignment horizontal="left" vertical="top" wrapText="1"/>
      <protection/>
    </xf>
    <xf numFmtId="4" fontId="1" fillId="0" borderId="11" xfId="56" applyNumberFormat="1" applyFont="1" applyBorder="1" applyAlignment="1">
      <alignment horizontal="center" vertical="center" wrapText="1"/>
      <protection/>
    </xf>
    <xf numFmtId="4" fontId="1" fillId="0" borderId="14" xfId="56" applyNumberFormat="1" applyFont="1" applyBorder="1" applyAlignment="1">
      <alignment horizontal="center" vertical="center" wrapText="1"/>
      <protection/>
    </xf>
    <xf numFmtId="0" fontId="20" fillId="41" borderId="11" xfId="0" applyFont="1" applyFill="1" applyBorder="1" applyAlignment="1">
      <alignment horizontal="left" vertical="center" wrapText="1"/>
    </xf>
    <xf numFmtId="0" fontId="7" fillId="41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applyProtection="1">
      <alignment horizontal="center" vertical="top" wrapText="1"/>
      <protection locked="0"/>
    </xf>
    <xf numFmtId="49" fontId="4" fillId="0" borderId="1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1" fillId="41" borderId="13" xfId="6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left" vertical="top" wrapText="1"/>
    </xf>
    <xf numFmtId="0" fontId="14" fillId="41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left" vertical="top" wrapText="1"/>
    </xf>
    <xf numFmtId="4" fontId="65" fillId="0" borderId="11" xfId="0" applyNumberFormat="1" applyFont="1" applyFill="1" applyBorder="1" applyAlignment="1">
      <alignment horizontal="right" vertical="center"/>
    </xf>
    <xf numFmtId="181" fontId="61" fillId="41" borderId="11" xfId="0" applyNumberFormat="1" applyFont="1" applyFill="1" applyBorder="1" applyAlignment="1">
      <alignment horizontal="center" vertical="center" wrapText="1"/>
    </xf>
    <xf numFmtId="181" fontId="61" fillId="41" borderId="11" xfId="0" applyNumberFormat="1" applyFont="1" applyFill="1" applyBorder="1" applyAlignment="1">
      <alignment horizontal="center" vertical="center"/>
    </xf>
    <xf numFmtId="49" fontId="1" fillId="0" borderId="12" xfId="59" applyNumberFormat="1" applyFont="1" applyFill="1" applyBorder="1" applyAlignment="1">
      <alignment horizontal="left" vertical="top" wrapText="1"/>
      <protection/>
    </xf>
    <xf numFmtId="2" fontId="3" fillId="0" borderId="11" xfId="59" applyNumberFormat="1" applyFont="1" applyFill="1" applyBorder="1" applyAlignment="1">
      <alignment horizontal="left" vertical="top" wrapText="1"/>
      <protection/>
    </xf>
    <xf numFmtId="2" fontId="1" fillId="0" borderId="14" xfId="59" applyNumberFormat="1" applyFont="1" applyFill="1" applyBorder="1" applyAlignment="1">
      <alignment horizontal="left" vertical="top" wrapText="1"/>
      <protection/>
    </xf>
    <xf numFmtId="49" fontId="1" fillId="0" borderId="12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5" xfId="59" applyNumberFormat="1" applyFont="1" applyFill="1" applyBorder="1" applyAlignment="1">
      <alignment horizontal="left" vertical="top" wrapText="1"/>
      <protection/>
    </xf>
    <xf numFmtId="181" fontId="3" fillId="41" borderId="13" xfId="59" applyNumberFormat="1" applyFont="1" applyFill="1" applyBorder="1" applyAlignment="1">
      <alignment horizontal="center" vertical="center" wrapText="1"/>
      <protection/>
    </xf>
    <xf numFmtId="49" fontId="1" fillId="0" borderId="11" xfId="54" applyNumberFormat="1" applyFont="1" applyFill="1" applyBorder="1" applyAlignment="1">
      <alignment horizontal="center" vertical="top"/>
      <protection/>
    </xf>
    <xf numFmtId="49" fontId="1" fillId="0" borderId="11" xfId="59" applyNumberFormat="1" applyFont="1" applyFill="1" applyBorder="1" applyAlignment="1">
      <alignment horizontal="center" vertical="top" wrapText="1"/>
      <protection/>
    </xf>
    <xf numFmtId="0" fontId="61" fillId="41" borderId="14" xfId="0" applyFont="1" applyFill="1" applyBorder="1" applyAlignment="1">
      <alignment vertical="top" wrapText="1"/>
    </xf>
    <xf numFmtId="181" fontId="1" fillId="0" borderId="13" xfId="0" applyNumberFormat="1" applyFont="1" applyFill="1" applyBorder="1" applyAlignment="1">
      <alignment horizontal="center" vertical="center"/>
    </xf>
    <xf numFmtId="181" fontId="1" fillId="0" borderId="13" xfId="59" applyNumberFormat="1" applyFont="1" applyFill="1" applyBorder="1" applyAlignment="1">
      <alignment horizontal="center" vertical="center" wrapText="1"/>
      <protection/>
    </xf>
    <xf numFmtId="181" fontId="1" fillId="41" borderId="11" xfId="0" applyNumberFormat="1" applyFont="1" applyFill="1" applyBorder="1" applyAlignment="1">
      <alignment horizontal="center"/>
    </xf>
    <xf numFmtId="181" fontId="1" fillId="41" borderId="11" xfId="0" applyNumberFormat="1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/>
    </xf>
    <xf numFmtId="181" fontId="1" fillId="0" borderId="11" xfId="59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181" fontId="1" fillId="0" borderId="11" xfId="69" applyNumberFormat="1" applyFont="1" applyFill="1" applyBorder="1" applyAlignment="1">
      <alignment horizontal="center" vertical="center"/>
    </xf>
    <xf numFmtId="4" fontId="3" fillId="41" borderId="11" xfId="0" applyNumberFormat="1" applyFont="1" applyFill="1" applyBorder="1" applyAlignment="1">
      <alignment horizontal="right" vertical="center"/>
    </xf>
    <xf numFmtId="2" fontId="1" fillId="0" borderId="11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4" fontId="1" fillId="44" borderId="11" xfId="0" applyNumberFormat="1" applyFont="1" applyFill="1" applyBorder="1" applyAlignment="1">
      <alignment horizontal="center"/>
    </xf>
    <xf numFmtId="4" fontId="1" fillId="3" borderId="11" xfId="0" applyNumberFormat="1" applyFont="1" applyFill="1" applyBorder="1" applyAlignment="1">
      <alignment horizontal="center"/>
    </xf>
    <xf numFmtId="4" fontId="1" fillId="43" borderId="11" xfId="0" applyNumberFormat="1" applyFont="1" applyFill="1" applyBorder="1" applyAlignment="1">
      <alignment horizontal="center"/>
    </xf>
    <xf numFmtId="4" fontId="1" fillId="42" borderId="14" xfId="0" applyNumberFormat="1" applyFont="1" applyFill="1" applyBorder="1" applyAlignment="1">
      <alignment horizontal="center"/>
    </xf>
    <xf numFmtId="183" fontId="1" fillId="0" borderId="11" xfId="0" applyNumberFormat="1" applyFont="1" applyFill="1" applyBorder="1" applyAlignment="1">
      <alignment horizontal="right" vertical="center"/>
    </xf>
    <xf numFmtId="183" fontId="1" fillId="44" borderId="11" xfId="0" applyNumberFormat="1" applyFont="1" applyFill="1" applyBorder="1" applyAlignment="1">
      <alignment vertical="center"/>
    </xf>
    <xf numFmtId="183" fontId="1" fillId="3" borderId="11" xfId="0" applyNumberFormat="1" applyFont="1" applyFill="1" applyBorder="1" applyAlignment="1">
      <alignment vertical="center"/>
    </xf>
    <xf numFmtId="183" fontId="1" fillId="43" borderId="11" xfId="0" applyNumberFormat="1" applyFont="1" applyFill="1" applyBorder="1" applyAlignment="1">
      <alignment vertical="center"/>
    </xf>
    <xf numFmtId="183" fontId="1" fillId="42" borderId="14" xfId="0" applyNumberFormat="1" applyFont="1" applyFill="1" applyBorder="1" applyAlignment="1">
      <alignment vertical="center"/>
    </xf>
    <xf numFmtId="183" fontId="1" fillId="0" borderId="11" xfId="0" applyNumberFormat="1" applyFont="1" applyBorder="1" applyAlignment="1">
      <alignment vertical="center"/>
    </xf>
    <xf numFmtId="4" fontId="1" fillId="44" borderId="11" xfId="0" applyNumberFormat="1" applyFont="1" applyFill="1" applyBorder="1" applyAlignment="1">
      <alignment horizontal="right"/>
    </xf>
    <xf numFmtId="2" fontId="1" fillId="0" borderId="12" xfId="0" applyNumberFormat="1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1" xfId="56" applyNumberFormat="1" applyFont="1" applyBorder="1" applyAlignment="1">
      <alignment horizontal="center" vertical="top" wrapText="1"/>
      <protection/>
    </xf>
    <xf numFmtId="0" fontId="7" fillId="0" borderId="11" xfId="0" applyFont="1" applyBorder="1" applyAlignment="1">
      <alignment vertical="top" wrapText="1"/>
    </xf>
    <xf numFmtId="0" fontId="0" fillId="0" borderId="0" xfId="0" applyAlignment="1">
      <alignment/>
    </xf>
    <xf numFmtId="179" fontId="1" fillId="41" borderId="0" xfId="69" applyFont="1" applyFill="1" applyAlignment="1">
      <alignment/>
    </xf>
    <xf numFmtId="179" fontId="12" fillId="41" borderId="11" xfId="69" applyFont="1" applyFill="1" applyBorder="1" applyAlignment="1">
      <alignment vertical="center" wrapText="1"/>
    </xf>
    <xf numFmtId="204" fontId="13" fillId="41" borderId="15" xfId="69" applyNumberFormat="1" applyFont="1" applyFill="1" applyBorder="1" applyAlignment="1">
      <alignment horizontal="center" vertical="center" wrapText="1"/>
    </xf>
    <xf numFmtId="2" fontId="3" fillId="41" borderId="15" xfId="69" applyNumberFormat="1" applyFont="1" applyFill="1" applyBorder="1" applyAlignment="1">
      <alignment horizontal="center" vertical="center" wrapText="1"/>
    </xf>
    <xf numFmtId="4" fontId="1" fillId="41" borderId="11" xfId="0" applyNumberFormat="1" applyFont="1" applyFill="1" applyBorder="1" applyAlignment="1">
      <alignment horizontal="center"/>
    </xf>
    <xf numFmtId="179" fontId="1" fillId="41" borderId="0" xfId="69" applyFont="1" applyFill="1" applyAlignment="1">
      <alignment vertical="center"/>
    </xf>
    <xf numFmtId="0" fontId="7" fillId="41" borderId="0" xfId="0" applyFont="1" applyFill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13" fillId="41" borderId="15" xfId="0" applyFont="1" applyFill="1" applyBorder="1" applyAlignment="1">
      <alignment horizontal="center" vertical="center"/>
    </xf>
    <xf numFmtId="0" fontId="13" fillId="41" borderId="16" xfId="0" applyFont="1" applyFill="1" applyBorder="1" applyAlignment="1">
      <alignment horizontal="center" vertical="center"/>
    </xf>
    <xf numFmtId="0" fontId="13" fillId="41" borderId="11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center" vertical="center"/>
    </xf>
    <xf numFmtId="0" fontId="13" fillId="41" borderId="15" xfId="0" applyFont="1" applyFill="1" applyBorder="1" applyAlignment="1">
      <alignment horizontal="right" vertical="center"/>
    </xf>
    <xf numFmtId="0" fontId="9" fillId="41" borderId="15" xfId="0" applyFont="1" applyFill="1" applyBorder="1" applyAlignment="1">
      <alignment horizontal="center" vertical="center"/>
    </xf>
    <xf numFmtId="0" fontId="9" fillId="41" borderId="16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2" fontId="3" fillId="41" borderId="15" xfId="0" applyNumberFormat="1" applyFont="1" applyFill="1" applyBorder="1" applyAlignment="1">
      <alignment horizontal="center" vertical="center"/>
    </xf>
    <xf numFmtId="2" fontId="3" fillId="41" borderId="18" xfId="0" applyNumberFormat="1" applyFont="1" applyFill="1" applyBorder="1" applyAlignment="1">
      <alignment horizontal="center" vertical="center"/>
    </xf>
    <xf numFmtId="2" fontId="1" fillId="41" borderId="18" xfId="0" applyNumberFormat="1" applyFont="1" applyFill="1" applyBorder="1" applyAlignment="1">
      <alignment horizontal="center" vertical="center"/>
    </xf>
    <xf numFmtId="2" fontId="1" fillId="41" borderId="12" xfId="0" applyNumberFormat="1" applyFont="1" applyFill="1" applyBorder="1" applyAlignment="1">
      <alignment horizontal="center" vertical="center"/>
    </xf>
    <xf numFmtId="2" fontId="3" fillId="41" borderId="11" xfId="0" applyNumberFormat="1" applyFont="1" applyFill="1" applyBorder="1" applyAlignment="1">
      <alignment horizontal="center" vertical="center"/>
    </xf>
    <xf numFmtId="2" fontId="1" fillId="41" borderId="22" xfId="0" applyNumberFormat="1" applyFont="1" applyFill="1" applyBorder="1" applyAlignment="1">
      <alignment horizontal="center" vertical="center"/>
    </xf>
    <xf numFmtId="2" fontId="1" fillId="41" borderId="23" xfId="0" applyNumberFormat="1" applyFont="1" applyFill="1" applyBorder="1" applyAlignment="1">
      <alignment horizontal="center" vertical="center"/>
    </xf>
    <xf numFmtId="2" fontId="1" fillId="41" borderId="24" xfId="0" applyNumberFormat="1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41" borderId="11" xfId="0" applyFont="1" applyFill="1" applyBorder="1" applyAlignment="1">
      <alignment horizontal="center" vertical="top" wrapText="1"/>
    </xf>
    <xf numFmtId="0" fontId="1" fillId="41" borderId="11" xfId="0" applyFont="1" applyFill="1" applyBorder="1" applyAlignment="1">
      <alignment horizontal="left" vertical="top" wrapText="1"/>
    </xf>
    <xf numFmtId="0" fontId="4" fillId="0" borderId="11" xfId="60" applyFont="1" applyBorder="1" applyAlignment="1">
      <alignment horizontal="left" vertical="top" wrapText="1"/>
      <protection/>
    </xf>
    <xf numFmtId="49" fontId="4" fillId="41" borderId="11" xfId="0" applyNumberFormat="1" applyFont="1" applyFill="1" applyBorder="1" applyAlignment="1">
      <alignment horizontal="center" vertical="justify" wrapText="1"/>
    </xf>
    <xf numFmtId="0" fontId="1" fillId="41" borderId="11" xfId="0" applyFont="1" applyFill="1" applyBorder="1" applyAlignment="1">
      <alignment horizontal="left" vertical="justify" wrapText="1"/>
    </xf>
    <xf numFmtId="49" fontId="1" fillId="41" borderId="11" xfId="0" applyNumberFormat="1" applyFont="1" applyFill="1" applyBorder="1" applyAlignment="1">
      <alignment horizontal="left" vertical="top" wrapText="1"/>
    </xf>
    <xf numFmtId="181" fontId="1" fillId="41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41" borderId="0" xfId="0" applyFont="1" applyFill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1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179" fontId="1" fillId="0" borderId="0" xfId="69" applyFont="1" applyFill="1" applyAlignment="1">
      <alignment horizontal="right"/>
    </xf>
    <xf numFmtId="0" fontId="0" fillId="0" borderId="0" xfId="0" applyAlignment="1">
      <alignment horizontal="right"/>
    </xf>
    <xf numFmtId="0" fontId="9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0" borderId="0" xfId="0" applyAlignment="1">
      <alignment/>
    </xf>
    <xf numFmtId="180" fontId="17" fillId="0" borderId="14" xfId="69" applyNumberFormat="1" applyFont="1" applyBorder="1" applyAlignment="1">
      <alignment horizontal="center" vertical="center"/>
    </xf>
    <xf numFmtId="180" fontId="17" fillId="0" borderId="13" xfId="69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180" fontId="19" fillId="0" borderId="14" xfId="69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9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9" fontId="1" fillId="0" borderId="0" xfId="69" applyFont="1" applyFill="1" applyAlignment="1">
      <alignment horizontal="right"/>
    </xf>
    <xf numFmtId="4" fontId="1" fillId="0" borderId="14" xfId="56" applyNumberFormat="1" applyFont="1" applyBorder="1" applyAlignment="1">
      <alignment horizontal="center" vertical="top" wrapText="1"/>
      <protection/>
    </xf>
    <xf numFmtId="0" fontId="1" fillId="0" borderId="13" xfId="56" applyFont="1" applyBorder="1" applyAlignment="1">
      <alignment horizontal="center" vertical="top" wrapText="1"/>
      <protection/>
    </xf>
    <xf numFmtId="4" fontId="1" fillId="41" borderId="12" xfId="56" applyNumberFormat="1" applyFont="1" applyFill="1" applyBorder="1" applyAlignment="1">
      <alignment horizontal="center" vertical="top" wrapText="1"/>
      <protection/>
    </xf>
    <xf numFmtId="0" fontId="3" fillId="0" borderId="0" xfId="56" applyFont="1" applyAlignment="1">
      <alignment horizontal="center" vertical="center" wrapText="1"/>
      <protection/>
    </xf>
    <xf numFmtId="4" fontId="3" fillId="0" borderId="11" xfId="56" applyNumberFormat="1" applyFont="1" applyFill="1" applyBorder="1" applyAlignment="1">
      <alignment horizontal="center" vertical="top" wrapText="1"/>
      <protection/>
    </xf>
    <xf numFmtId="4" fontId="1" fillId="0" borderId="13" xfId="56" applyNumberFormat="1" applyFont="1" applyBorder="1" applyAlignment="1">
      <alignment horizontal="center" vertical="top" wrapText="1"/>
      <protection/>
    </xf>
    <xf numFmtId="4" fontId="1" fillId="41" borderId="14" xfId="56" applyNumberFormat="1" applyFont="1" applyFill="1" applyBorder="1" applyAlignment="1">
      <alignment horizontal="center" vertical="top" wrapText="1"/>
      <protection/>
    </xf>
    <xf numFmtId="4" fontId="1" fillId="41" borderId="13" xfId="56" applyNumberFormat="1" applyFont="1" applyFill="1" applyBorder="1" applyAlignment="1">
      <alignment horizontal="center" vertical="top" wrapText="1"/>
      <protection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11" xfId="56" applyFont="1" applyBorder="1" applyAlignment="1">
      <alignment horizontal="center" vertical="top" wrapText="1"/>
      <protection/>
    </xf>
    <xf numFmtId="4" fontId="1" fillId="0" borderId="11" xfId="56" applyNumberFormat="1" applyFont="1" applyBorder="1" applyAlignment="1">
      <alignment horizontal="center" vertical="top" wrapText="1"/>
      <protection/>
    </xf>
    <xf numFmtId="0" fontId="1" fillId="0" borderId="14" xfId="56" applyFont="1" applyBorder="1" applyAlignment="1">
      <alignment horizontal="center" vertical="top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vertical="top" wrapText="1"/>
    </xf>
    <xf numFmtId="3" fontId="9" fillId="0" borderId="0" xfId="0" applyNumberFormat="1" applyFont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Обычный 6" xfId="56"/>
    <cellStyle name="Обычный 9" xfId="57"/>
    <cellStyle name="Обычный_Брг_03_3" xfId="58"/>
    <cellStyle name="Обычный_Лист1" xfId="59"/>
    <cellStyle name="Обычный_Приложения 1, 2 " xfId="60"/>
    <cellStyle name="Обычный_приложения к бюджету (на 2008 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4" xfId="72"/>
    <cellStyle name="Финансовый 4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6"/>
  <sheetViews>
    <sheetView zoomScalePageLayoutView="0" workbookViewId="0" topLeftCell="A1">
      <selection activeCell="D2" sqref="D2:F2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12.7109375" style="0" customWidth="1"/>
    <col min="4" max="4" width="16.8515625" style="0" customWidth="1"/>
    <col min="5" max="5" width="11.8515625" style="0" customWidth="1"/>
    <col min="6" max="6" width="24.28125" style="0" customWidth="1"/>
  </cols>
  <sheetData>
    <row r="1" spans="1:6" ht="12.75">
      <c r="A1" s="2"/>
      <c r="B1" s="2"/>
      <c r="C1" s="2"/>
      <c r="D1" s="446" t="s">
        <v>311</v>
      </c>
      <c r="E1" s="446"/>
      <c r="F1" s="447"/>
    </row>
    <row r="2" spans="1:6" ht="12.75">
      <c r="A2" s="2"/>
      <c r="B2" s="2"/>
      <c r="C2" s="2"/>
      <c r="D2" s="448" t="s">
        <v>639</v>
      </c>
      <c r="E2" s="448"/>
      <c r="F2" s="448"/>
    </row>
    <row r="3" spans="1:6" ht="12.75">
      <c r="A3" s="2"/>
      <c r="B3" s="2"/>
      <c r="C3" s="2"/>
      <c r="D3" s="449"/>
      <c r="E3" s="449"/>
      <c r="F3" s="449"/>
    </row>
    <row r="4" spans="1:6" ht="15">
      <c r="A4" s="72"/>
      <c r="B4" s="72"/>
      <c r="C4" s="72"/>
      <c r="D4" s="72"/>
      <c r="E4" s="72"/>
      <c r="F4" s="72"/>
    </row>
    <row r="5" spans="1:6" ht="15.75">
      <c r="A5" s="450" t="s">
        <v>288</v>
      </c>
      <c r="B5" s="450"/>
      <c r="C5" s="450"/>
      <c r="D5" s="450"/>
      <c r="E5" s="450"/>
      <c r="F5" s="450"/>
    </row>
    <row r="6" spans="1:6" ht="33" customHeight="1">
      <c r="A6" s="451" t="s">
        <v>566</v>
      </c>
      <c r="B6" s="451"/>
      <c r="C6" s="451"/>
      <c r="D6" s="451"/>
      <c r="E6" s="451"/>
      <c r="F6" s="451"/>
    </row>
    <row r="7" spans="1:6" ht="14.25">
      <c r="A7" s="197"/>
      <c r="B7" s="197"/>
      <c r="C7" s="197"/>
      <c r="D7" s="197"/>
      <c r="E7" s="197"/>
      <c r="F7" s="197"/>
    </row>
    <row r="8" spans="1:6" ht="22.5">
      <c r="A8" s="160" t="s">
        <v>126</v>
      </c>
      <c r="B8" s="160" t="s">
        <v>289</v>
      </c>
      <c r="C8" s="160" t="s">
        <v>290</v>
      </c>
      <c r="D8" s="160" t="s">
        <v>291</v>
      </c>
      <c r="E8" s="160" t="s">
        <v>292</v>
      </c>
      <c r="F8" s="160" t="s">
        <v>293</v>
      </c>
    </row>
    <row r="9" spans="1:6" ht="14.25">
      <c r="A9" s="452" t="s">
        <v>306</v>
      </c>
      <c r="B9" s="453"/>
      <c r="C9" s="453"/>
      <c r="D9" s="453"/>
      <c r="E9" s="453"/>
      <c r="F9" s="454"/>
    </row>
    <row r="10" spans="1:6" ht="15">
      <c r="A10" s="198" t="s">
        <v>153</v>
      </c>
      <c r="B10" s="198"/>
      <c r="C10" s="198"/>
      <c r="D10" s="198"/>
      <c r="E10" s="198"/>
      <c r="F10" s="159"/>
    </row>
    <row r="11" spans="1:6" ht="14.25">
      <c r="A11" s="199"/>
      <c r="B11" s="199" t="s">
        <v>294</v>
      </c>
      <c r="C11" s="199"/>
      <c r="D11" s="199"/>
      <c r="E11" s="199"/>
      <c r="F11" s="200">
        <f>SUM(F10:F10)</f>
        <v>0</v>
      </c>
    </row>
    <row r="12" spans="1:6" ht="14.25">
      <c r="A12" s="443" t="s">
        <v>327</v>
      </c>
      <c r="B12" s="444"/>
      <c r="C12" s="444"/>
      <c r="D12" s="444"/>
      <c r="E12" s="444"/>
      <c r="F12" s="445"/>
    </row>
    <row r="13" spans="1:6" ht="15">
      <c r="A13" s="3">
        <v>1</v>
      </c>
      <c r="B13" s="201" t="s">
        <v>295</v>
      </c>
      <c r="C13" s="201" t="s">
        <v>295</v>
      </c>
      <c r="D13" s="201" t="s">
        <v>295</v>
      </c>
      <c r="E13" s="201" t="s">
        <v>295</v>
      </c>
      <c r="F13" s="202">
        <v>0</v>
      </c>
    </row>
    <row r="14" spans="1:6" ht="14.25">
      <c r="A14" s="201"/>
      <c r="B14" s="201" t="s">
        <v>294</v>
      </c>
      <c r="C14" s="201"/>
      <c r="D14" s="201"/>
      <c r="E14" s="201"/>
      <c r="F14" s="203">
        <v>0</v>
      </c>
    </row>
    <row r="15" spans="1:6" ht="14.25">
      <c r="A15" s="443" t="s">
        <v>606</v>
      </c>
      <c r="B15" s="444"/>
      <c r="C15" s="444"/>
      <c r="D15" s="444"/>
      <c r="E15" s="444"/>
      <c r="F15" s="445"/>
    </row>
    <row r="16" spans="1:6" ht="15">
      <c r="A16" s="3">
        <v>1</v>
      </c>
      <c r="B16" s="201" t="s">
        <v>295</v>
      </c>
      <c r="C16" s="201" t="s">
        <v>295</v>
      </c>
      <c r="D16" s="201" t="s">
        <v>295</v>
      </c>
      <c r="E16" s="201" t="s">
        <v>295</v>
      </c>
      <c r="F16" s="202">
        <v>0</v>
      </c>
    </row>
    <row r="17" spans="1:6" ht="14.25">
      <c r="A17" s="201"/>
      <c r="B17" s="201" t="s">
        <v>294</v>
      </c>
      <c r="C17" s="201"/>
      <c r="D17" s="201"/>
      <c r="E17" s="201"/>
      <c r="F17" s="204">
        <f>SUM(F14:F15)</f>
        <v>0</v>
      </c>
    </row>
    <row r="26" ht="12.75">
      <c r="B26" s="225"/>
    </row>
  </sheetData>
  <sheetProtection/>
  <mergeCells count="8">
    <mergeCell ref="A12:F12"/>
    <mergeCell ref="A15:F15"/>
    <mergeCell ref="D1:F1"/>
    <mergeCell ref="D2:F2"/>
    <mergeCell ref="D3:F3"/>
    <mergeCell ref="A5:F5"/>
    <mergeCell ref="A6:F6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60"/>
  <sheetViews>
    <sheetView zoomScalePageLayoutView="0" workbookViewId="0" topLeftCell="A1">
      <selection activeCell="Q10" sqref="Q10"/>
    </sheetView>
  </sheetViews>
  <sheetFormatPr defaultColWidth="9.140625" defaultRowHeight="12.75"/>
  <cols>
    <col min="1" max="1" width="9.140625" style="34" customWidth="1"/>
    <col min="2" max="2" width="7.00390625" style="34" customWidth="1"/>
    <col min="3" max="3" width="14.421875" style="34" customWidth="1"/>
    <col min="4" max="4" width="5.421875" style="34" customWidth="1"/>
    <col min="5" max="5" width="58.28125" style="43" customWidth="1"/>
    <col min="6" max="6" width="11.00390625" style="408" bestFit="1" customWidth="1"/>
    <col min="7" max="7" width="12.421875" style="328" hidden="1" customWidth="1"/>
    <col min="8" max="10" width="11.421875" style="328" hidden="1" customWidth="1"/>
    <col min="11" max="11" width="10.421875" style="328" hidden="1" customWidth="1"/>
    <col min="12" max="12" width="12.421875" style="328" hidden="1" customWidth="1"/>
    <col min="13" max="14" width="9.140625" style="329" hidden="1" customWidth="1"/>
    <col min="15" max="15" width="10.140625" style="328" customWidth="1"/>
    <col min="16" max="16384" width="9.140625" style="34" customWidth="1"/>
  </cols>
  <sheetData>
    <row r="1" spans="2:15" ht="12.75">
      <c r="B1" s="33"/>
      <c r="C1" s="33"/>
      <c r="D1" s="33"/>
      <c r="E1" s="473" t="s">
        <v>448</v>
      </c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2" spans="2:15" ht="12.75">
      <c r="B2" s="33"/>
      <c r="C2" s="33"/>
      <c r="D2" s="33"/>
      <c r="E2" s="473" t="s">
        <v>651</v>
      </c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2:6" ht="12.75">
      <c r="B3" s="33"/>
      <c r="C3" s="33"/>
      <c r="D3" s="33"/>
      <c r="E3" s="495"/>
      <c r="F3" s="495"/>
    </row>
    <row r="4" spans="2:6" ht="12.75">
      <c r="B4" s="33"/>
      <c r="C4" s="33"/>
      <c r="D4" s="33"/>
      <c r="E4" s="83"/>
      <c r="F4" s="403"/>
    </row>
    <row r="5" spans="1:15" s="74" customFormat="1" ht="15.75" customHeight="1">
      <c r="A5" s="492" t="s">
        <v>604</v>
      </c>
      <c r="B5" s="493"/>
      <c r="C5" s="493"/>
      <c r="D5" s="493"/>
      <c r="E5" s="493"/>
      <c r="F5" s="493"/>
      <c r="G5" s="493"/>
      <c r="H5" s="409"/>
      <c r="I5" s="409"/>
      <c r="J5" s="409"/>
      <c r="K5" s="409"/>
      <c r="L5" s="409"/>
      <c r="M5" s="410"/>
      <c r="N5" s="410"/>
      <c r="O5" s="409"/>
    </row>
    <row r="6" spans="1:17" ht="33.75">
      <c r="A6" s="40" t="s">
        <v>20</v>
      </c>
      <c r="B6" s="36" t="s">
        <v>191</v>
      </c>
      <c r="C6" s="36" t="s">
        <v>192</v>
      </c>
      <c r="D6" s="36" t="s">
        <v>193</v>
      </c>
      <c r="E6" s="118" t="s">
        <v>194</v>
      </c>
      <c r="F6" s="404" t="s">
        <v>447</v>
      </c>
      <c r="G6" s="411" t="s">
        <v>195</v>
      </c>
      <c r="H6" s="411" t="s">
        <v>139</v>
      </c>
      <c r="I6" s="411" t="s">
        <v>187</v>
      </c>
      <c r="J6" s="411" t="s">
        <v>140</v>
      </c>
      <c r="K6" s="411" t="s">
        <v>65</v>
      </c>
      <c r="L6" s="412" t="s">
        <v>188</v>
      </c>
      <c r="M6" s="413"/>
      <c r="N6" s="414"/>
      <c r="O6" s="413" t="s">
        <v>605</v>
      </c>
      <c r="Q6" s="35"/>
    </row>
    <row r="7" spans="1:17" s="77" customFormat="1" ht="10.5">
      <c r="A7" s="76"/>
      <c r="B7" s="38" t="s">
        <v>66</v>
      </c>
      <c r="C7" s="38" t="s">
        <v>196</v>
      </c>
      <c r="D7" s="38" t="s">
        <v>197</v>
      </c>
      <c r="E7" s="108">
        <v>4</v>
      </c>
      <c r="F7" s="405">
        <v>5</v>
      </c>
      <c r="G7" s="415"/>
      <c r="H7" s="415"/>
      <c r="I7" s="415"/>
      <c r="J7" s="415"/>
      <c r="K7" s="415"/>
      <c r="L7" s="416"/>
      <c r="M7" s="417"/>
      <c r="N7" s="418"/>
      <c r="O7" s="419">
        <v>6</v>
      </c>
      <c r="Q7" s="322"/>
    </row>
    <row r="8" spans="1:15" s="116" customFormat="1" ht="15.75">
      <c r="A8" s="39" t="s">
        <v>21</v>
      </c>
      <c r="B8" s="117"/>
      <c r="C8" s="39"/>
      <c r="D8" s="39"/>
      <c r="E8" s="157" t="s">
        <v>22</v>
      </c>
      <c r="F8" s="406">
        <f>F9+F66+F71+F77+F95+F125+F133+F146+F142</f>
        <v>27052.59</v>
      </c>
      <c r="G8" s="420"/>
      <c r="H8" s="420"/>
      <c r="I8" s="420"/>
      <c r="J8" s="420"/>
      <c r="K8" s="420"/>
      <c r="L8" s="421"/>
      <c r="M8" s="422"/>
      <c r="N8" s="423"/>
      <c r="O8" s="424">
        <f>O9+O66+O71+O77+O95+O125+O129+O146+O142</f>
        <v>24987.78</v>
      </c>
    </row>
    <row r="9" spans="1:15" ht="12.75">
      <c r="A9" s="40"/>
      <c r="B9" s="39" t="s">
        <v>163</v>
      </c>
      <c r="C9" s="39"/>
      <c r="D9" s="39"/>
      <c r="E9" s="73" t="s">
        <v>164</v>
      </c>
      <c r="F9" s="223">
        <f>F10+F15+F54</f>
        <v>5712.35</v>
      </c>
      <c r="O9" s="425">
        <f>O10+O15+O44+O54</f>
        <v>5660.23</v>
      </c>
    </row>
    <row r="10" spans="1:15" ht="25.5">
      <c r="A10" s="40"/>
      <c r="B10" s="24" t="s">
        <v>165</v>
      </c>
      <c r="C10" s="24"/>
      <c r="D10" s="24"/>
      <c r="E10" s="1" t="s">
        <v>168</v>
      </c>
      <c r="F10" s="214">
        <f>F12</f>
        <v>891.5</v>
      </c>
      <c r="O10" s="331">
        <f>O11</f>
        <v>891.5</v>
      </c>
    </row>
    <row r="11" spans="1:17" ht="30" customHeight="1">
      <c r="A11" s="40"/>
      <c r="B11" s="24"/>
      <c r="C11" s="24" t="s">
        <v>363</v>
      </c>
      <c r="D11" s="24"/>
      <c r="E11" s="1" t="s">
        <v>497</v>
      </c>
      <c r="F11" s="214">
        <f>F12</f>
        <v>891.5</v>
      </c>
      <c r="O11" s="426">
        <f>O12</f>
        <v>891.5</v>
      </c>
      <c r="Q11" s="35"/>
    </row>
    <row r="12" spans="1:15" ht="25.5">
      <c r="A12" s="40"/>
      <c r="B12" s="24"/>
      <c r="C12" s="24" t="s">
        <v>384</v>
      </c>
      <c r="D12" s="24"/>
      <c r="E12" s="1" t="s">
        <v>378</v>
      </c>
      <c r="F12" s="214">
        <f>F13</f>
        <v>891.5</v>
      </c>
      <c r="O12" s="331">
        <f>O13</f>
        <v>891.5</v>
      </c>
    </row>
    <row r="13" spans="1:15" ht="12.75">
      <c r="A13" s="40"/>
      <c r="B13" s="24"/>
      <c r="C13" s="24" t="s">
        <v>385</v>
      </c>
      <c r="D13" s="24"/>
      <c r="E13" s="1" t="s">
        <v>379</v>
      </c>
      <c r="F13" s="214">
        <f>F14</f>
        <v>891.5</v>
      </c>
      <c r="O13" s="331">
        <f>O14</f>
        <v>891.5</v>
      </c>
    </row>
    <row r="14" spans="1:15" ht="51">
      <c r="A14" s="40"/>
      <c r="B14" s="24"/>
      <c r="C14" s="24"/>
      <c r="D14" s="24" t="s">
        <v>129</v>
      </c>
      <c r="E14" s="1" t="s">
        <v>298</v>
      </c>
      <c r="F14" s="214">
        <v>891.5</v>
      </c>
      <c r="O14" s="331">
        <v>891.5</v>
      </c>
    </row>
    <row r="15" spans="1:15" ht="38.25">
      <c r="A15" s="40"/>
      <c r="B15" s="24" t="s">
        <v>169</v>
      </c>
      <c r="C15" s="24"/>
      <c r="D15" s="24"/>
      <c r="E15" s="1" t="s">
        <v>170</v>
      </c>
      <c r="F15" s="214">
        <f>F16+F35+F39</f>
        <v>4741.45</v>
      </c>
      <c r="O15" s="331">
        <f>O16+O35+O39</f>
        <v>4683.49</v>
      </c>
    </row>
    <row r="16" spans="1:15" ht="30" customHeight="1">
      <c r="A16" s="40"/>
      <c r="B16" s="24"/>
      <c r="C16" s="24" t="s">
        <v>363</v>
      </c>
      <c r="D16" s="24"/>
      <c r="E16" s="1" t="s">
        <v>497</v>
      </c>
      <c r="F16" s="214">
        <f>F17+F24</f>
        <v>4362.35</v>
      </c>
      <c r="O16" s="331">
        <f>O17+O24</f>
        <v>4329.79</v>
      </c>
    </row>
    <row r="17" spans="1:15" ht="25.5">
      <c r="A17" s="40"/>
      <c r="B17" s="24"/>
      <c r="C17" s="24" t="s">
        <v>384</v>
      </c>
      <c r="D17" s="24"/>
      <c r="E17" s="1" t="s">
        <v>378</v>
      </c>
      <c r="F17" s="214">
        <f>F18+F22</f>
        <v>4165.25</v>
      </c>
      <c r="O17" s="331">
        <f>O18+O22</f>
        <v>4132.69</v>
      </c>
    </row>
    <row r="18" spans="1:15" ht="12.75">
      <c r="A18" s="40"/>
      <c r="B18" s="24"/>
      <c r="C18" s="24" t="s">
        <v>386</v>
      </c>
      <c r="D18" s="24"/>
      <c r="E18" s="1" t="s">
        <v>364</v>
      </c>
      <c r="F18" s="214">
        <f>F19+F20+F21</f>
        <v>4163.05</v>
      </c>
      <c r="O18" s="331">
        <f>O19+O20+O21</f>
        <v>4130.49</v>
      </c>
    </row>
    <row r="19" spans="1:15" ht="51">
      <c r="A19" s="40"/>
      <c r="B19" s="24"/>
      <c r="C19" s="24"/>
      <c r="D19" s="24" t="s">
        <v>129</v>
      </c>
      <c r="E19" s="1" t="s">
        <v>298</v>
      </c>
      <c r="F19" s="214">
        <v>2593.1</v>
      </c>
      <c r="O19" s="331">
        <v>2593.1</v>
      </c>
    </row>
    <row r="20" spans="1:15" ht="25.5">
      <c r="A20" s="40"/>
      <c r="B20" s="24"/>
      <c r="C20" s="24"/>
      <c r="D20" s="24" t="s">
        <v>130</v>
      </c>
      <c r="E20" s="1" t="s">
        <v>341</v>
      </c>
      <c r="F20" s="214">
        <v>1549.6</v>
      </c>
      <c r="O20" s="331">
        <v>1515</v>
      </c>
    </row>
    <row r="21" spans="1:15" ht="12.75">
      <c r="A21" s="40"/>
      <c r="B21" s="24"/>
      <c r="C21" s="24"/>
      <c r="D21" s="24" t="s">
        <v>131</v>
      </c>
      <c r="E21" s="1" t="s">
        <v>132</v>
      </c>
      <c r="F21" s="214">
        <f>18.5*1.1</f>
        <v>20.35</v>
      </c>
      <c r="O21" s="331">
        <f>20.35*1.1</f>
        <v>22.39</v>
      </c>
    </row>
    <row r="22" spans="1:15" ht="12.75">
      <c r="A22" s="40"/>
      <c r="B22" s="24"/>
      <c r="C22" s="24" t="s">
        <v>387</v>
      </c>
      <c r="D22" s="24"/>
      <c r="E22" s="1" t="s">
        <v>200</v>
      </c>
      <c r="F22" s="214">
        <f>F23</f>
        <v>2.2</v>
      </c>
      <c r="O22" s="426">
        <f>O23</f>
        <v>2.2</v>
      </c>
    </row>
    <row r="23" spans="1:15" ht="25.5">
      <c r="A23" s="40"/>
      <c r="B23" s="24"/>
      <c r="C23" s="24"/>
      <c r="D23" s="24" t="s">
        <v>130</v>
      </c>
      <c r="E23" s="1" t="s">
        <v>341</v>
      </c>
      <c r="F23" s="214">
        <v>2.2</v>
      </c>
      <c r="O23" s="331">
        <v>2.2</v>
      </c>
    </row>
    <row r="24" spans="1:15" ht="17.25" customHeight="1">
      <c r="A24" s="40"/>
      <c r="B24" s="24"/>
      <c r="C24" s="24" t="s">
        <v>389</v>
      </c>
      <c r="D24" s="24"/>
      <c r="E24" s="1" t="s">
        <v>381</v>
      </c>
      <c r="F24" s="214">
        <f>F25+F27+F29+F31+F33</f>
        <v>197.1</v>
      </c>
      <c r="O24" s="331">
        <f>O25+O27+O29+O31+O33</f>
        <v>197.1</v>
      </c>
    </row>
    <row r="25" spans="1:15" ht="25.5">
      <c r="A25" s="40"/>
      <c r="B25" s="24"/>
      <c r="C25" s="24" t="s">
        <v>390</v>
      </c>
      <c r="D25" s="24"/>
      <c r="E25" s="1" t="s">
        <v>166</v>
      </c>
      <c r="F25" s="214">
        <f>F26</f>
        <v>127</v>
      </c>
      <c r="O25" s="330">
        <f>O26</f>
        <v>127</v>
      </c>
    </row>
    <row r="26" spans="1:15" ht="12.75">
      <c r="A26" s="40"/>
      <c r="B26" s="24"/>
      <c r="C26" s="24"/>
      <c r="D26" s="24" t="s">
        <v>198</v>
      </c>
      <c r="E26" s="134" t="s">
        <v>171</v>
      </c>
      <c r="F26" s="214">
        <v>127</v>
      </c>
      <c r="O26" s="426">
        <v>127</v>
      </c>
    </row>
    <row r="27" spans="1:15" ht="18.75" customHeight="1">
      <c r="A27" s="40"/>
      <c r="B27" s="24"/>
      <c r="C27" s="24" t="s">
        <v>391</v>
      </c>
      <c r="D27" s="24"/>
      <c r="E27" s="1" t="s">
        <v>37</v>
      </c>
      <c r="F27" s="214">
        <f>F28</f>
        <v>38.4</v>
      </c>
      <c r="O27" s="331">
        <f>O28</f>
        <v>38.4</v>
      </c>
    </row>
    <row r="28" spans="1:15" ht="12.75">
      <c r="A28" s="40"/>
      <c r="B28" s="24"/>
      <c r="C28" s="24"/>
      <c r="D28" s="24" t="s">
        <v>198</v>
      </c>
      <c r="E28" s="134" t="s">
        <v>171</v>
      </c>
      <c r="F28" s="214">
        <v>38.4</v>
      </c>
      <c r="O28" s="331">
        <v>38.4</v>
      </c>
    </row>
    <row r="29" spans="1:15" ht="25.5" hidden="1">
      <c r="A29" s="40"/>
      <c r="B29" s="24"/>
      <c r="C29" s="24" t="s">
        <v>392</v>
      </c>
      <c r="D29" s="24"/>
      <c r="E29" s="1" t="s">
        <v>166</v>
      </c>
      <c r="F29" s="214">
        <f>F30</f>
        <v>0</v>
      </c>
      <c r="O29" s="331">
        <f>O30</f>
        <v>0</v>
      </c>
    </row>
    <row r="30" spans="1:15" ht="12.75" hidden="1">
      <c r="A30" s="40"/>
      <c r="B30" s="24"/>
      <c r="C30" s="24"/>
      <c r="D30" s="24" t="s">
        <v>198</v>
      </c>
      <c r="E30" s="134" t="s">
        <v>171</v>
      </c>
      <c r="F30" s="214">
        <v>0</v>
      </c>
      <c r="O30" s="331">
        <v>0</v>
      </c>
    </row>
    <row r="31" spans="1:15" ht="38.25" hidden="1">
      <c r="A31" s="40"/>
      <c r="B31" s="24"/>
      <c r="C31" s="24" t="s">
        <v>393</v>
      </c>
      <c r="D31" s="24"/>
      <c r="E31" s="1" t="s">
        <v>382</v>
      </c>
      <c r="F31" s="214">
        <f>F32</f>
        <v>0</v>
      </c>
      <c r="O31" s="426">
        <f>O32</f>
        <v>0</v>
      </c>
    </row>
    <row r="32" spans="1:15" ht="12.75" hidden="1">
      <c r="A32" s="40"/>
      <c r="B32" s="24"/>
      <c r="C32" s="24"/>
      <c r="D32" s="24" t="s">
        <v>198</v>
      </c>
      <c r="E32" s="134" t="s">
        <v>171</v>
      </c>
      <c r="F32" s="214">
        <v>0</v>
      </c>
      <c r="O32" s="331">
        <v>0</v>
      </c>
    </row>
    <row r="33" spans="1:15" ht="38.25">
      <c r="A33" s="40"/>
      <c r="B33" s="24"/>
      <c r="C33" s="24" t="s">
        <v>394</v>
      </c>
      <c r="D33" s="24"/>
      <c r="E33" s="134" t="s">
        <v>383</v>
      </c>
      <c r="F33" s="214">
        <f>F34</f>
        <v>31.7</v>
      </c>
      <c r="O33" s="426">
        <f>O34</f>
        <v>31.7</v>
      </c>
    </row>
    <row r="34" spans="1:15" ht="12.75">
      <c r="A34" s="40"/>
      <c r="B34" s="24"/>
      <c r="C34" s="24"/>
      <c r="D34" s="24" t="s">
        <v>198</v>
      </c>
      <c r="E34" s="134" t="s">
        <v>171</v>
      </c>
      <c r="F34" s="214">
        <v>31.7</v>
      </c>
      <c r="O34" s="331">
        <v>31.7</v>
      </c>
    </row>
    <row r="35" spans="1:15" ht="25.5">
      <c r="A35" s="40"/>
      <c r="B35" s="24"/>
      <c r="C35" s="24" t="s">
        <v>433</v>
      </c>
      <c r="D35" s="24"/>
      <c r="E35" s="134" t="s">
        <v>600</v>
      </c>
      <c r="F35" s="214">
        <f>F36</f>
        <v>25.4</v>
      </c>
      <c r="O35" s="330">
        <f>O36</f>
        <v>0</v>
      </c>
    </row>
    <row r="36" spans="1:15" ht="18" customHeight="1">
      <c r="A36" s="40"/>
      <c r="B36" s="24"/>
      <c r="C36" s="24" t="s">
        <v>434</v>
      </c>
      <c r="D36" s="24"/>
      <c r="E36" s="134" t="s">
        <v>381</v>
      </c>
      <c r="F36" s="214">
        <f>F37</f>
        <v>25.4</v>
      </c>
      <c r="O36" s="330">
        <f>O37</f>
        <v>0</v>
      </c>
    </row>
    <row r="37" spans="1:15" ht="25.5">
      <c r="A37" s="40"/>
      <c r="B37" s="24"/>
      <c r="C37" s="24" t="s">
        <v>401</v>
      </c>
      <c r="D37" s="24"/>
      <c r="E37" s="134" t="s">
        <v>601</v>
      </c>
      <c r="F37" s="214">
        <f>F38</f>
        <v>25.4</v>
      </c>
      <c r="O37" s="426">
        <f>O38</f>
        <v>0</v>
      </c>
    </row>
    <row r="38" spans="1:15" ht="12.75">
      <c r="A38" s="40"/>
      <c r="B38" s="24"/>
      <c r="C38" s="24"/>
      <c r="D38" s="24" t="s">
        <v>198</v>
      </c>
      <c r="E38" s="134" t="s">
        <v>171</v>
      </c>
      <c r="F38" s="214">
        <v>25.4</v>
      </c>
      <c r="O38" s="331">
        <v>0</v>
      </c>
    </row>
    <row r="39" spans="1:15" ht="12.75">
      <c r="A39" s="40"/>
      <c r="B39" s="24"/>
      <c r="C39" s="24" t="s">
        <v>435</v>
      </c>
      <c r="D39" s="24"/>
      <c r="E39" s="134" t="s">
        <v>345</v>
      </c>
      <c r="F39" s="214">
        <f>F42+F48+F50+F52+F40</f>
        <v>353.7</v>
      </c>
      <c r="O39" s="331">
        <f>O42+O48+O50+O52+O40</f>
        <v>353.7</v>
      </c>
    </row>
    <row r="40" spans="1:15" ht="51">
      <c r="A40" s="40"/>
      <c r="B40" s="24"/>
      <c r="C40" s="24" t="s">
        <v>570</v>
      </c>
      <c r="D40" s="24"/>
      <c r="E40" s="134" t="s">
        <v>568</v>
      </c>
      <c r="F40" s="214">
        <f>F41</f>
        <v>6.4</v>
      </c>
      <c r="O40" s="426">
        <f>O41</f>
        <v>6.4</v>
      </c>
    </row>
    <row r="41" spans="1:15" ht="25.5">
      <c r="A41" s="40"/>
      <c r="B41" s="24"/>
      <c r="C41" s="24"/>
      <c r="D41" s="24" t="s">
        <v>130</v>
      </c>
      <c r="E41" s="134" t="s">
        <v>341</v>
      </c>
      <c r="F41" s="214">
        <v>6.4</v>
      </c>
      <c r="O41" s="427">
        <v>6.4</v>
      </c>
    </row>
    <row r="42" spans="1:15" ht="25.5">
      <c r="A42" s="40"/>
      <c r="B42" s="24"/>
      <c r="C42" s="24" t="s">
        <v>431</v>
      </c>
      <c r="D42" s="24"/>
      <c r="E42" s="134" t="s">
        <v>253</v>
      </c>
      <c r="F42" s="214">
        <f>F43</f>
        <v>314</v>
      </c>
      <c r="O42" s="331">
        <f>O43</f>
        <v>314</v>
      </c>
    </row>
    <row r="43" spans="1:15" ht="12.75">
      <c r="A43" s="40"/>
      <c r="B43" s="24"/>
      <c r="C43" s="24"/>
      <c r="D43" s="24" t="s">
        <v>198</v>
      </c>
      <c r="E43" s="134" t="s">
        <v>171</v>
      </c>
      <c r="F43" s="214">
        <v>314</v>
      </c>
      <c r="O43" s="331">
        <v>314</v>
      </c>
    </row>
    <row r="44" spans="1:15" ht="12.75" hidden="1">
      <c r="A44" s="40"/>
      <c r="B44" s="24" t="s">
        <v>167</v>
      </c>
      <c r="C44" s="24"/>
      <c r="D44" s="24"/>
      <c r="E44" s="1" t="s">
        <v>158</v>
      </c>
      <c r="F44" s="214">
        <f>F46</f>
        <v>0</v>
      </c>
      <c r="O44" s="331">
        <f>O45</f>
        <v>0</v>
      </c>
    </row>
    <row r="45" spans="1:15" ht="12.75" hidden="1">
      <c r="A45" s="40"/>
      <c r="B45" s="24"/>
      <c r="C45" s="24" t="s">
        <v>435</v>
      </c>
      <c r="D45" s="24"/>
      <c r="E45" s="1" t="s">
        <v>345</v>
      </c>
      <c r="F45" s="214">
        <f>F46</f>
        <v>0</v>
      </c>
      <c r="O45" s="331">
        <f>O46</f>
        <v>0</v>
      </c>
    </row>
    <row r="46" spans="1:15" ht="12.75" hidden="1">
      <c r="A46" s="40"/>
      <c r="B46" s="24"/>
      <c r="C46" s="24" t="s">
        <v>432</v>
      </c>
      <c r="D46" s="24"/>
      <c r="E46" s="1" t="s">
        <v>158</v>
      </c>
      <c r="F46" s="214">
        <f>F47</f>
        <v>0</v>
      </c>
      <c r="O46" s="426">
        <f>O47</f>
        <v>0</v>
      </c>
    </row>
    <row r="47" spans="1:15" ht="12.75" hidden="1">
      <c r="A47" s="40"/>
      <c r="B47" s="24"/>
      <c r="C47" s="24"/>
      <c r="D47" s="24" t="s">
        <v>131</v>
      </c>
      <c r="E47" s="43" t="s">
        <v>132</v>
      </c>
      <c r="F47" s="214">
        <v>0</v>
      </c>
      <c r="O47" s="331">
        <v>0</v>
      </c>
    </row>
    <row r="48" spans="1:15" ht="25.5" hidden="1">
      <c r="A48" s="40"/>
      <c r="B48" s="24"/>
      <c r="C48" s="24" t="s">
        <v>541</v>
      </c>
      <c r="D48" s="24"/>
      <c r="E48" s="134" t="s">
        <v>542</v>
      </c>
      <c r="F48" s="214">
        <f>F49</f>
        <v>0</v>
      </c>
      <c r="O48" s="331">
        <f>O49</f>
        <v>0</v>
      </c>
    </row>
    <row r="49" spans="1:15" ht="12.75" hidden="1">
      <c r="A49" s="40"/>
      <c r="B49" s="24"/>
      <c r="C49" s="24"/>
      <c r="D49" s="24" t="s">
        <v>198</v>
      </c>
      <c r="E49" s="134" t="s">
        <v>171</v>
      </c>
      <c r="F49" s="214">
        <v>0</v>
      </c>
      <c r="O49" s="331">
        <v>0</v>
      </c>
    </row>
    <row r="50" spans="1:15" ht="25.5" hidden="1">
      <c r="A50" s="40"/>
      <c r="B50" s="24"/>
      <c r="C50" s="24" t="s">
        <v>543</v>
      </c>
      <c r="D50" s="24"/>
      <c r="E50" s="134" t="s">
        <v>544</v>
      </c>
      <c r="F50" s="214">
        <f>F51</f>
        <v>0</v>
      </c>
      <c r="O50" s="331">
        <f>O51</f>
        <v>0</v>
      </c>
    </row>
    <row r="51" spans="1:15" ht="12.75" hidden="1">
      <c r="A51" s="40"/>
      <c r="B51" s="24"/>
      <c r="C51" s="24"/>
      <c r="D51" s="24" t="s">
        <v>198</v>
      </c>
      <c r="E51" s="134" t="s">
        <v>171</v>
      </c>
      <c r="F51" s="214">
        <v>0</v>
      </c>
      <c r="O51" s="331">
        <v>0</v>
      </c>
    </row>
    <row r="52" spans="1:15" ht="38.25">
      <c r="A52" s="40"/>
      <c r="B52" s="24"/>
      <c r="C52" s="207" t="s">
        <v>588</v>
      </c>
      <c r="D52" s="207"/>
      <c r="E52" s="356" t="s">
        <v>584</v>
      </c>
      <c r="F52" s="214">
        <f>F53</f>
        <v>33.3</v>
      </c>
      <c r="O52" s="331">
        <f>O53</f>
        <v>33.3</v>
      </c>
    </row>
    <row r="53" spans="1:15" ht="12.75">
      <c r="A53" s="40"/>
      <c r="B53" s="24"/>
      <c r="C53" s="207"/>
      <c r="D53" s="207" t="s">
        <v>198</v>
      </c>
      <c r="E53" s="134" t="s">
        <v>171</v>
      </c>
      <c r="F53" s="214">
        <v>33.3</v>
      </c>
      <c r="O53" s="331">
        <v>33.3</v>
      </c>
    </row>
    <row r="54" spans="1:15" ht="12.75">
      <c r="A54" s="40"/>
      <c r="B54" s="24" t="s">
        <v>189</v>
      </c>
      <c r="C54" s="24"/>
      <c r="D54" s="24"/>
      <c r="E54" s="1" t="s">
        <v>159</v>
      </c>
      <c r="F54" s="214">
        <f>F55+F61</f>
        <v>79.4</v>
      </c>
      <c r="O54" s="331">
        <f>O55+O61</f>
        <v>85.24</v>
      </c>
    </row>
    <row r="55" spans="1:15" ht="26.25" customHeight="1">
      <c r="A55" s="40"/>
      <c r="B55" s="24"/>
      <c r="C55" s="24" t="s">
        <v>363</v>
      </c>
      <c r="D55" s="24"/>
      <c r="E55" s="1" t="s">
        <v>497</v>
      </c>
      <c r="F55" s="214">
        <f>F56</f>
        <v>48.4</v>
      </c>
      <c r="O55" s="331">
        <f>O56</f>
        <v>53.24</v>
      </c>
    </row>
    <row r="56" spans="1:15" ht="25.5">
      <c r="A56" s="40"/>
      <c r="B56" s="24"/>
      <c r="C56" s="24" t="s">
        <v>372</v>
      </c>
      <c r="D56" s="24"/>
      <c r="E56" s="1" t="s">
        <v>371</v>
      </c>
      <c r="F56" s="214">
        <f>F57+F59</f>
        <v>48.4</v>
      </c>
      <c r="O56" s="331">
        <f>O57+O59</f>
        <v>53.24</v>
      </c>
    </row>
    <row r="57" spans="1:15" ht="25.5" hidden="1">
      <c r="A57" s="40"/>
      <c r="B57" s="24"/>
      <c r="C57" s="41" t="s">
        <v>375</v>
      </c>
      <c r="D57" s="40"/>
      <c r="E57" s="134" t="s">
        <v>373</v>
      </c>
      <c r="F57" s="214">
        <f>F58</f>
        <v>0</v>
      </c>
      <c r="O57" s="330">
        <f>O58</f>
        <v>0</v>
      </c>
    </row>
    <row r="58" spans="1:15" ht="25.5" hidden="1">
      <c r="A58" s="40"/>
      <c r="B58" s="24"/>
      <c r="C58" s="24"/>
      <c r="D58" s="24" t="s">
        <v>130</v>
      </c>
      <c r="E58" s="1" t="s">
        <v>341</v>
      </c>
      <c r="F58" s="214"/>
      <c r="O58" s="426"/>
    </row>
    <row r="59" spans="1:15" ht="12.75">
      <c r="A59" s="40"/>
      <c r="B59" s="24"/>
      <c r="C59" s="24" t="s">
        <v>377</v>
      </c>
      <c r="D59" s="24"/>
      <c r="E59" s="1" t="s">
        <v>374</v>
      </c>
      <c r="F59" s="214">
        <f>F60</f>
        <v>48.4</v>
      </c>
      <c r="O59" s="331">
        <f>O60</f>
        <v>53.24</v>
      </c>
    </row>
    <row r="60" spans="1:15" ht="25.5">
      <c r="A60" s="40"/>
      <c r="B60" s="24"/>
      <c r="C60" s="24"/>
      <c r="D60" s="24" t="s">
        <v>130</v>
      </c>
      <c r="E60" s="1" t="s">
        <v>341</v>
      </c>
      <c r="F60" s="214">
        <f>44*1.1</f>
        <v>48.4</v>
      </c>
      <c r="O60" s="426">
        <f>48.4*1.1</f>
        <v>53.24</v>
      </c>
    </row>
    <row r="61" spans="1:15" ht="12.75">
      <c r="A61" s="40"/>
      <c r="B61" s="24"/>
      <c r="C61" s="24" t="s">
        <v>346</v>
      </c>
      <c r="D61" s="24"/>
      <c r="E61" s="1" t="s">
        <v>345</v>
      </c>
      <c r="F61" s="214">
        <f>F62+F64</f>
        <v>31</v>
      </c>
      <c r="O61" s="331">
        <f>O62+O64</f>
        <v>32</v>
      </c>
    </row>
    <row r="62" spans="1:15" ht="12.75">
      <c r="A62" s="40"/>
      <c r="B62" s="24"/>
      <c r="C62" s="24" t="s">
        <v>405</v>
      </c>
      <c r="D62" s="24"/>
      <c r="E62" s="1" t="s">
        <v>86</v>
      </c>
      <c r="F62" s="214">
        <f>F63</f>
        <v>20</v>
      </c>
      <c r="O62" s="331">
        <f>O63</f>
        <v>20</v>
      </c>
    </row>
    <row r="63" spans="1:15" ht="12.75">
      <c r="A63" s="40"/>
      <c r="B63" s="24"/>
      <c r="C63" s="24"/>
      <c r="D63" s="24" t="s">
        <v>131</v>
      </c>
      <c r="E63" s="1" t="s">
        <v>132</v>
      </c>
      <c r="F63" s="214">
        <v>20</v>
      </c>
      <c r="O63" s="331">
        <v>20</v>
      </c>
    </row>
    <row r="64" spans="1:15" ht="12.75">
      <c r="A64" s="40"/>
      <c r="B64" s="24"/>
      <c r="C64" s="24" t="s">
        <v>406</v>
      </c>
      <c r="D64" s="24"/>
      <c r="E64" s="1" t="s">
        <v>79</v>
      </c>
      <c r="F64" s="214">
        <f>F65</f>
        <v>11</v>
      </c>
      <c r="O64" s="331">
        <f>O65</f>
        <v>12</v>
      </c>
    </row>
    <row r="65" spans="1:15" ht="25.5">
      <c r="A65" s="40"/>
      <c r="B65" s="24"/>
      <c r="C65" s="24"/>
      <c r="D65" s="24" t="s">
        <v>130</v>
      </c>
      <c r="E65" s="1" t="s">
        <v>341</v>
      </c>
      <c r="F65" s="214">
        <v>11</v>
      </c>
      <c r="O65" s="331">
        <v>12</v>
      </c>
    </row>
    <row r="66" spans="1:15" ht="12.75">
      <c r="A66" s="40"/>
      <c r="B66" s="107" t="s">
        <v>11</v>
      </c>
      <c r="C66" s="107"/>
      <c r="D66" s="107"/>
      <c r="E66" s="155" t="s">
        <v>12</v>
      </c>
      <c r="F66" s="223">
        <f>F67</f>
        <v>181.8</v>
      </c>
      <c r="O66" s="428">
        <f>O67</f>
        <v>181.8</v>
      </c>
    </row>
    <row r="67" spans="1:15" ht="12.75">
      <c r="A67" s="40"/>
      <c r="B67" s="24" t="s">
        <v>13</v>
      </c>
      <c r="C67" s="24"/>
      <c r="D67" s="24"/>
      <c r="E67" s="156" t="s">
        <v>14</v>
      </c>
      <c r="F67" s="214">
        <f>F68</f>
        <v>181.8</v>
      </c>
      <c r="O67" s="331">
        <f>O68</f>
        <v>181.8</v>
      </c>
    </row>
    <row r="68" spans="1:15" ht="27.75" customHeight="1">
      <c r="A68" s="40"/>
      <c r="B68" s="24"/>
      <c r="C68" s="24" t="s">
        <v>363</v>
      </c>
      <c r="D68" s="24"/>
      <c r="E68" s="156" t="s">
        <v>497</v>
      </c>
      <c r="F68" s="214">
        <f>F69</f>
        <v>181.8</v>
      </c>
      <c r="O68" s="330">
        <f>O69</f>
        <v>181.8</v>
      </c>
    </row>
    <row r="69" spans="1:15" ht="25.5">
      <c r="A69" s="40"/>
      <c r="B69" s="24"/>
      <c r="C69" s="24" t="s">
        <v>384</v>
      </c>
      <c r="D69" s="24"/>
      <c r="E69" s="156" t="s">
        <v>380</v>
      </c>
      <c r="F69" s="214">
        <f>F70</f>
        <v>181.8</v>
      </c>
      <c r="O69" s="426">
        <f>O70</f>
        <v>181.8</v>
      </c>
    </row>
    <row r="70" spans="1:15" ht="51">
      <c r="A70" s="40"/>
      <c r="B70" s="24"/>
      <c r="C70" s="24"/>
      <c r="D70" s="24" t="s">
        <v>129</v>
      </c>
      <c r="E70" s="1" t="s">
        <v>298</v>
      </c>
      <c r="F70" s="214">
        <v>181.8</v>
      </c>
      <c r="O70" s="331">
        <v>181.8</v>
      </c>
    </row>
    <row r="71" spans="1:15" ht="12.75">
      <c r="A71" s="40"/>
      <c r="B71" s="39" t="s">
        <v>80</v>
      </c>
      <c r="C71" s="39"/>
      <c r="D71" s="39"/>
      <c r="E71" s="157" t="s">
        <v>146</v>
      </c>
      <c r="F71" s="223">
        <f>F72</f>
        <v>3381</v>
      </c>
      <c r="O71" s="425">
        <f>O72</f>
        <v>3381</v>
      </c>
    </row>
    <row r="72" spans="1:15" ht="12.75">
      <c r="A72" s="40"/>
      <c r="B72" s="24" t="s">
        <v>8</v>
      </c>
      <c r="C72" s="24"/>
      <c r="D72" s="24"/>
      <c r="E72" s="134" t="s">
        <v>9</v>
      </c>
      <c r="F72" s="214">
        <f>F73</f>
        <v>3381</v>
      </c>
      <c r="O72" s="331">
        <f>O73</f>
        <v>3381</v>
      </c>
    </row>
    <row r="73" spans="1:15" ht="25.5">
      <c r="A73" s="40"/>
      <c r="B73" s="24"/>
      <c r="C73" s="24" t="s">
        <v>433</v>
      </c>
      <c r="D73" s="24"/>
      <c r="E73" s="206" t="s">
        <v>499</v>
      </c>
      <c r="F73" s="214">
        <f>F74</f>
        <v>3381</v>
      </c>
      <c r="O73" s="331">
        <f>O74</f>
        <v>3381</v>
      </c>
    </row>
    <row r="74" spans="1:15" ht="25.5">
      <c r="A74" s="40"/>
      <c r="B74" s="24"/>
      <c r="C74" s="207" t="s">
        <v>436</v>
      </c>
      <c r="D74" s="40"/>
      <c r="E74" s="208" t="s">
        <v>397</v>
      </c>
      <c r="F74" s="214">
        <f>F76</f>
        <v>3381</v>
      </c>
      <c r="O74" s="331">
        <f>O75</f>
        <v>3381</v>
      </c>
    </row>
    <row r="75" spans="1:15" ht="12.75">
      <c r="A75" s="40"/>
      <c r="B75" s="24"/>
      <c r="C75" s="207" t="s">
        <v>399</v>
      </c>
      <c r="E75" s="208" t="s">
        <v>398</v>
      </c>
      <c r="F75" s="214">
        <f>F76</f>
        <v>3381</v>
      </c>
      <c r="O75" s="331">
        <f>O76</f>
        <v>3381</v>
      </c>
    </row>
    <row r="76" spans="1:15" ht="25.5">
      <c r="A76" s="40"/>
      <c r="B76" s="24"/>
      <c r="C76" s="24"/>
      <c r="D76" s="24" t="s">
        <v>130</v>
      </c>
      <c r="E76" s="1" t="s">
        <v>341</v>
      </c>
      <c r="F76" s="214">
        <v>3381</v>
      </c>
      <c r="O76" s="426">
        <v>3381</v>
      </c>
    </row>
    <row r="77" spans="1:15" ht="12.75">
      <c r="A77" s="40"/>
      <c r="B77" s="39" t="s">
        <v>114</v>
      </c>
      <c r="C77" s="39"/>
      <c r="D77" s="39"/>
      <c r="E77" s="157" t="s">
        <v>115</v>
      </c>
      <c r="F77" s="223">
        <f>F78+F88</f>
        <v>4615.69</v>
      </c>
      <c r="O77" s="428">
        <f>O78+O88</f>
        <v>2933.8</v>
      </c>
    </row>
    <row r="78" spans="1:15" ht="12.75">
      <c r="A78" s="40"/>
      <c r="B78" s="24" t="s">
        <v>249</v>
      </c>
      <c r="C78" s="24"/>
      <c r="D78" s="24"/>
      <c r="E78" s="1" t="s">
        <v>250</v>
      </c>
      <c r="F78" s="214">
        <f>F79</f>
        <v>4615.69</v>
      </c>
      <c r="O78" s="331">
        <f>O79</f>
        <v>2933.8</v>
      </c>
    </row>
    <row r="79" spans="1:15" ht="27.75" customHeight="1">
      <c r="A79" s="40"/>
      <c r="B79" s="24"/>
      <c r="C79" s="24" t="s">
        <v>437</v>
      </c>
      <c r="D79" s="24"/>
      <c r="E79" s="1" t="s">
        <v>492</v>
      </c>
      <c r="F79" s="214">
        <f>F80</f>
        <v>4615.69</v>
      </c>
      <c r="O79" s="331">
        <f>O80</f>
        <v>2933.8</v>
      </c>
    </row>
    <row r="80" spans="1:15" ht="12.75">
      <c r="A80" s="40"/>
      <c r="B80" s="24"/>
      <c r="C80" s="24" t="s">
        <v>412</v>
      </c>
      <c r="D80" s="24"/>
      <c r="E80" s="1" t="s">
        <v>493</v>
      </c>
      <c r="F80" s="214">
        <f>F81</f>
        <v>4615.69</v>
      </c>
      <c r="O80" s="331">
        <f>O81</f>
        <v>2933.8</v>
      </c>
    </row>
    <row r="81" spans="1:15" ht="25.5">
      <c r="A81" s="40"/>
      <c r="B81" s="24"/>
      <c r="C81" s="24" t="s">
        <v>413</v>
      </c>
      <c r="D81" s="24"/>
      <c r="E81" s="1" t="s">
        <v>425</v>
      </c>
      <c r="F81" s="214">
        <f>F82+F84+F86</f>
        <v>4615.69</v>
      </c>
      <c r="O81" s="426">
        <f>O82+O84+O86</f>
        <v>2933.8</v>
      </c>
    </row>
    <row r="82" spans="1:15" ht="18" customHeight="1">
      <c r="A82" s="40"/>
      <c r="B82" s="24"/>
      <c r="C82" s="24" t="s">
        <v>414</v>
      </c>
      <c r="D82" s="24"/>
      <c r="E82" s="1" t="s">
        <v>407</v>
      </c>
      <c r="F82" s="214">
        <f>F83</f>
        <v>4615.69</v>
      </c>
      <c r="O82" s="331">
        <f>O83</f>
        <v>2933.8</v>
      </c>
    </row>
    <row r="83" spans="1:15" ht="25.5">
      <c r="A83" s="40"/>
      <c r="B83" s="24"/>
      <c r="C83" s="24"/>
      <c r="D83" s="24" t="s">
        <v>130</v>
      </c>
      <c r="E83" s="1" t="s">
        <v>341</v>
      </c>
      <c r="F83" s="214">
        <v>4615.69</v>
      </c>
      <c r="O83" s="331">
        <v>2933.8</v>
      </c>
    </row>
    <row r="84" spans="1:15" ht="12.75" hidden="1">
      <c r="A84" s="40"/>
      <c r="B84" s="24"/>
      <c r="C84" s="24" t="s">
        <v>415</v>
      </c>
      <c r="D84" s="24"/>
      <c r="E84" s="1" t="s">
        <v>321</v>
      </c>
      <c r="F84" s="214">
        <f>F85</f>
        <v>0</v>
      </c>
      <c r="O84" s="331">
        <f>O85</f>
        <v>0</v>
      </c>
    </row>
    <row r="85" spans="1:15" ht="25.5" hidden="1">
      <c r="A85" s="40"/>
      <c r="B85" s="24"/>
      <c r="C85" s="39"/>
      <c r="D85" s="24" t="s">
        <v>130</v>
      </c>
      <c r="E85" s="1" t="s">
        <v>341</v>
      </c>
      <c r="F85" s="214"/>
      <c r="O85" s="331"/>
    </row>
    <row r="86" spans="1:15" ht="25.5" hidden="1">
      <c r="A86" s="175"/>
      <c r="B86" s="207"/>
      <c r="C86" s="207" t="s">
        <v>416</v>
      </c>
      <c r="D86" s="310"/>
      <c r="E86" s="215" t="s">
        <v>307</v>
      </c>
      <c r="F86" s="214">
        <f>F87</f>
        <v>0</v>
      </c>
      <c r="O86" s="330">
        <f>O87</f>
        <v>0</v>
      </c>
    </row>
    <row r="87" spans="1:15" ht="25.5" hidden="1">
      <c r="A87" s="40"/>
      <c r="B87" s="24"/>
      <c r="C87" s="39"/>
      <c r="D87" s="24" t="s">
        <v>130</v>
      </c>
      <c r="E87" s="1" t="s">
        <v>299</v>
      </c>
      <c r="F87" s="214">
        <v>0</v>
      </c>
      <c r="O87" s="330">
        <v>0</v>
      </c>
    </row>
    <row r="88" spans="1:15" ht="12.75" hidden="1">
      <c r="A88" s="40"/>
      <c r="B88" s="24" t="s">
        <v>69</v>
      </c>
      <c r="C88" s="24"/>
      <c r="D88" s="24"/>
      <c r="E88" s="1" t="s">
        <v>70</v>
      </c>
      <c r="F88" s="214">
        <f>F89</f>
        <v>0</v>
      </c>
      <c r="O88" s="426">
        <f>O89</f>
        <v>0</v>
      </c>
    </row>
    <row r="89" spans="1:15" ht="38.25" hidden="1">
      <c r="A89" s="40"/>
      <c r="B89" s="39"/>
      <c r="C89" s="24" t="s">
        <v>363</v>
      </c>
      <c r="D89" s="24"/>
      <c r="E89" s="134" t="s">
        <v>486</v>
      </c>
      <c r="F89" s="214">
        <f>F90</f>
        <v>0</v>
      </c>
      <c r="O89" s="331">
        <f>O90</f>
        <v>0</v>
      </c>
    </row>
    <row r="90" spans="1:15" ht="25.5" hidden="1">
      <c r="A90" s="40"/>
      <c r="B90" s="39"/>
      <c r="C90" s="24" t="s">
        <v>368</v>
      </c>
      <c r="D90" s="24"/>
      <c r="E90" s="134" t="s">
        <v>365</v>
      </c>
      <c r="F90" s="214">
        <f>F91+F93</f>
        <v>0</v>
      </c>
      <c r="O90" s="426">
        <f>O91+O93</f>
        <v>0</v>
      </c>
    </row>
    <row r="91" spans="1:15" ht="12.75" hidden="1">
      <c r="A91" s="40"/>
      <c r="B91" s="39"/>
      <c r="C91" s="24" t="s">
        <v>369</v>
      </c>
      <c r="D91" s="24"/>
      <c r="E91" s="1" t="s">
        <v>366</v>
      </c>
      <c r="F91" s="214">
        <f>F92</f>
        <v>0</v>
      </c>
      <c r="O91" s="331">
        <f>O92</f>
        <v>0</v>
      </c>
    </row>
    <row r="92" spans="1:15" ht="25.5" hidden="1">
      <c r="A92" s="40"/>
      <c r="B92" s="39"/>
      <c r="C92" s="24"/>
      <c r="D92" s="24" t="s">
        <v>130</v>
      </c>
      <c r="E92" s="1" t="s">
        <v>341</v>
      </c>
      <c r="F92" s="214">
        <v>0</v>
      </c>
      <c r="O92" s="331">
        <v>0</v>
      </c>
    </row>
    <row r="93" spans="1:15" ht="12.75" hidden="1">
      <c r="A93" s="40"/>
      <c r="B93" s="24"/>
      <c r="C93" s="24" t="s">
        <v>370</v>
      </c>
      <c r="D93" s="24"/>
      <c r="E93" s="1" t="s">
        <v>367</v>
      </c>
      <c r="F93" s="214">
        <f>F94</f>
        <v>0</v>
      </c>
      <c r="O93" s="331">
        <f>O94</f>
        <v>0</v>
      </c>
    </row>
    <row r="94" spans="1:15" ht="25.5" hidden="1">
      <c r="A94" s="40"/>
      <c r="B94" s="24"/>
      <c r="C94" s="24"/>
      <c r="D94" s="24" t="s">
        <v>130</v>
      </c>
      <c r="E94" s="1" t="s">
        <v>341</v>
      </c>
      <c r="F94" s="214">
        <v>0</v>
      </c>
      <c r="O94" s="331">
        <v>0</v>
      </c>
    </row>
    <row r="95" spans="1:15" ht="12.75">
      <c r="A95" s="40"/>
      <c r="B95" s="39" t="s">
        <v>71</v>
      </c>
      <c r="C95" s="39"/>
      <c r="D95" s="39"/>
      <c r="E95" s="157" t="s">
        <v>72</v>
      </c>
      <c r="F95" s="223">
        <f>F96+F111+F106</f>
        <v>1215.25</v>
      </c>
      <c r="G95" s="223">
        <f aca="true" t="shared" si="0" ref="G95:O95">G96+G111+G106</f>
        <v>10200</v>
      </c>
      <c r="H95" s="223">
        <f t="shared" si="0"/>
        <v>10200</v>
      </c>
      <c r="I95" s="223">
        <f t="shared" si="0"/>
        <v>10200</v>
      </c>
      <c r="J95" s="223">
        <f t="shared" si="0"/>
        <v>10200</v>
      </c>
      <c r="K95" s="223">
        <f t="shared" si="0"/>
        <v>10200</v>
      </c>
      <c r="L95" s="223">
        <f t="shared" si="0"/>
        <v>10200</v>
      </c>
      <c r="M95" s="223">
        <f t="shared" si="0"/>
        <v>10200</v>
      </c>
      <c r="N95" s="223">
        <f t="shared" si="0"/>
        <v>10200</v>
      </c>
      <c r="O95" s="223">
        <f t="shared" si="0"/>
        <v>884.45</v>
      </c>
    </row>
    <row r="96" spans="1:15" ht="12.75">
      <c r="A96" s="40"/>
      <c r="B96" s="24" t="s">
        <v>17</v>
      </c>
      <c r="C96" s="24"/>
      <c r="D96" s="24"/>
      <c r="E96" s="1" t="s">
        <v>18</v>
      </c>
      <c r="F96" s="214">
        <f>F97+F102</f>
        <v>83.9</v>
      </c>
      <c r="O96" s="331">
        <f>O97+O102</f>
        <v>89.3</v>
      </c>
    </row>
    <row r="97" spans="1:15" ht="38.25" hidden="1">
      <c r="A97" s="40"/>
      <c r="B97" s="24"/>
      <c r="C97" s="24" t="s">
        <v>442</v>
      </c>
      <c r="D97" s="24"/>
      <c r="E97" s="215" t="s">
        <v>486</v>
      </c>
      <c r="F97" s="214">
        <f>F99</f>
        <v>0</v>
      </c>
      <c r="O97" s="331">
        <f>O98</f>
        <v>0</v>
      </c>
    </row>
    <row r="98" spans="1:15" ht="38.25" hidden="1">
      <c r="A98" s="40"/>
      <c r="B98" s="24"/>
      <c r="C98" s="24" t="s">
        <v>441</v>
      </c>
      <c r="D98" s="24"/>
      <c r="E98" s="215" t="s">
        <v>491</v>
      </c>
      <c r="F98" s="214">
        <v>0</v>
      </c>
      <c r="O98" s="330">
        <f>O99</f>
        <v>0</v>
      </c>
    </row>
    <row r="99" spans="1:15" ht="25.5" hidden="1">
      <c r="A99" s="40"/>
      <c r="B99" s="24"/>
      <c r="C99" s="24" t="s">
        <v>546</v>
      </c>
      <c r="D99" s="24"/>
      <c r="E99" s="215" t="s">
        <v>561</v>
      </c>
      <c r="F99" s="214">
        <f>F101</f>
        <v>0</v>
      </c>
      <c r="O99" s="426">
        <f>O100</f>
        <v>0</v>
      </c>
    </row>
    <row r="100" spans="1:15" ht="12.75" hidden="1">
      <c r="A100" s="175"/>
      <c r="B100" s="207"/>
      <c r="C100" s="207" t="s">
        <v>548</v>
      </c>
      <c r="D100" s="207"/>
      <c r="E100" s="215" t="s">
        <v>549</v>
      </c>
      <c r="F100" s="214">
        <f>F101</f>
        <v>0</v>
      </c>
      <c r="O100" s="331">
        <f>O101</f>
        <v>0</v>
      </c>
    </row>
    <row r="101" spans="1:15" ht="25.5" hidden="1">
      <c r="A101" s="40"/>
      <c r="B101" s="24"/>
      <c r="C101" s="24"/>
      <c r="D101" s="207" t="s">
        <v>130</v>
      </c>
      <c r="E101" s="215" t="s">
        <v>341</v>
      </c>
      <c r="F101" s="214">
        <v>0</v>
      </c>
      <c r="O101" s="331">
        <v>0</v>
      </c>
    </row>
    <row r="102" spans="1:15" ht="27.75" customHeight="1">
      <c r="A102" s="40"/>
      <c r="B102" s="24"/>
      <c r="C102" s="24" t="s">
        <v>363</v>
      </c>
      <c r="D102" s="207"/>
      <c r="E102" s="215" t="s">
        <v>497</v>
      </c>
      <c r="F102" s="214">
        <f>F103</f>
        <v>83.9</v>
      </c>
      <c r="O102" s="331">
        <f>O103</f>
        <v>89.3</v>
      </c>
    </row>
    <row r="103" spans="1:15" ht="25.5">
      <c r="A103" s="40"/>
      <c r="B103" s="24"/>
      <c r="C103" s="24" t="s">
        <v>372</v>
      </c>
      <c r="D103" s="207"/>
      <c r="E103" s="215" t="s">
        <v>371</v>
      </c>
      <c r="F103" s="214">
        <f>F104</f>
        <v>83.9</v>
      </c>
      <c r="O103" s="330">
        <f>O104</f>
        <v>89.3</v>
      </c>
    </row>
    <row r="104" spans="1:15" ht="38.25">
      <c r="A104" s="40"/>
      <c r="B104" s="24"/>
      <c r="C104" s="24" t="s">
        <v>376</v>
      </c>
      <c r="D104" s="207"/>
      <c r="E104" s="215" t="s">
        <v>498</v>
      </c>
      <c r="F104" s="214">
        <f>F105</f>
        <v>83.9</v>
      </c>
      <c r="O104" s="426">
        <f>O105</f>
        <v>89.3</v>
      </c>
    </row>
    <row r="105" spans="1:15" ht="25.5">
      <c r="A105" s="40"/>
      <c r="B105" s="24"/>
      <c r="C105" s="24"/>
      <c r="D105" s="26" t="s">
        <v>130</v>
      </c>
      <c r="E105" s="274" t="s">
        <v>341</v>
      </c>
      <c r="F105" s="314">
        <v>83.9</v>
      </c>
      <c r="O105" s="331">
        <v>89.3</v>
      </c>
    </row>
    <row r="106" spans="1:15" ht="15" hidden="1">
      <c r="A106" s="40"/>
      <c r="B106" s="24" t="s">
        <v>15</v>
      </c>
      <c r="C106" s="355"/>
      <c r="D106" s="355"/>
      <c r="E106" s="1" t="s">
        <v>16</v>
      </c>
      <c r="F106" s="214">
        <f>F107</f>
        <v>0</v>
      </c>
      <c r="G106" s="214">
        <f aca="true" t="shared" si="1" ref="G106:O109">G107</f>
        <v>10200</v>
      </c>
      <c r="H106" s="214">
        <f t="shared" si="1"/>
        <v>10200</v>
      </c>
      <c r="I106" s="214">
        <f t="shared" si="1"/>
        <v>10200</v>
      </c>
      <c r="J106" s="214">
        <f t="shared" si="1"/>
        <v>10200</v>
      </c>
      <c r="K106" s="214">
        <f t="shared" si="1"/>
        <v>10200</v>
      </c>
      <c r="L106" s="214">
        <f t="shared" si="1"/>
        <v>10200</v>
      </c>
      <c r="M106" s="214">
        <f t="shared" si="1"/>
        <v>10200</v>
      </c>
      <c r="N106" s="214">
        <f t="shared" si="1"/>
        <v>10200</v>
      </c>
      <c r="O106" s="214">
        <f t="shared" si="1"/>
        <v>0</v>
      </c>
    </row>
    <row r="107" spans="1:15" ht="38.25" hidden="1">
      <c r="A107" s="40"/>
      <c r="B107" s="24"/>
      <c r="C107" s="24" t="s">
        <v>442</v>
      </c>
      <c r="D107" s="26"/>
      <c r="E107" s="215" t="s">
        <v>486</v>
      </c>
      <c r="F107" s="314">
        <f>F108</f>
        <v>0</v>
      </c>
      <c r="G107" s="314">
        <f t="shared" si="1"/>
        <v>10200</v>
      </c>
      <c r="H107" s="314">
        <f t="shared" si="1"/>
        <v>10200</v>
      </c>
      <c r="I107" s="314">
        <f t="shared" si="1"/>
        <v>10200</v>
      </c>
      <c r="J107" s="314">
        <f t="shared" si="1"/>
        <v>10200</v>
      </c>
      <c r="K107" s="314">
        <f t="shared" si="1"/>
        <v>10200</v>
      </c>
      <c r="L107" s="314">
        <f t="shared" si="1"/>
        <v>10200</v>
      </c>
      <c r="M107" s="314">
        <f t="shared" si="1"/>
        <v>10200</v>
      </c>
      <c r="N107" s="314">
        <f t="shared" si="1"/>
        <v>10200</v>
      </c>
      <c r="O107" s="314">
        <f t="shared" si="1"/>
        <v>0</v>
      </c>
    </row>
    <row r="108" spans="1:15" ht="51" hidden="1">
      <c r="A108" s="40"/>
      <c r="B108" s="24"/>
      <c r="C108" s="26" t="s">
        <v>526</v>
      </c>
      <c r="D108" s="26"/>
      <c r="E108" s="249" t="s">
        <v>536</v>
      </c>
      <c r="F108" s="314">
        <f>F109</f>
        <v>0</v>
      </c>
      <c r="G108" s="314">
        <f t="shared" si="1"/>
        <v>10200</v>
      </c>
      <c r="H108" s="314">
        <f t="shared" si="1"/>
        <v>10200</v>
      </c>
      <c r="I108" s="314">
        <f t="shared" si="1"/>
        <v>10200</v>
      </c>
      <c r="J108" s="314">
        <f t="shared" si="1"/>
        <v>10200</v>
      </c>
      <c r="K108" s="314">
        <f t="shared" si="1"/>
        <v>10200</v>
      </c>
      <c r="L108" s="314">
        <f t="shared" si="1"/>
        <v>10200</v>
      </c>
      <c r="M108" s="314">
        <f t="shared" si="1"/>
        <v>10200</v>
      </c>
      <c r="N108" s="314">
        <f t="shared" si="1"/>
        <v>10200</v>
      </c>
      <c r="O108" s="314">
        <f t="shared" si="1"/>
        <v>0</v>
      </c>
    </row>
    <row r="109" spans="1:15" ht="25.5" hidden="1">
      <c r="A109" s="40"/>
      <c r="B109" s="24"/>
      <c r="C109" s="26" t="s">
        <v>545</v>
      </c>
      <c r="D109" s="26"/>
      <c r="E109" s="242" t="s">
        <v>553</v>
      </c>
      <c r="F109" s="314">
        <f>F110</f>
        <v>0</v>
      </c>
      <c r="G109" s="314">
        <f t="shared" si="1"/>
        <v>10200</v>
      </c>
      <c r="H109" s="314">
        <f t="shared" si="1"/>
        <v>10200</v>
      </c>
      <c r="I109" s="314">
        <f t="shared" si="1"/>
        <v>10200</v>
      </c>
      <c r="J109" s="314">
        <f t="shared" si="1"/>
        <v>10200</v>
      </c>
      <c r="K109" s="314">
        <f t="shared" si="1"/>
        <v>10200</v>
      </c>
      <c r="L109" s="314">
        <f t="shared" si="1"/>
        <v>10200</v>
      </c>
      <c r="M109" s="314">
        <f t="shared" si="1"/>
        <v>10200</v>
      </c>
      <c r="N109" s="314">
        <f t="shared" si="1"/>
        <v>10200</v>
      </c>
      <c r="O109" s="314">
        <f t="shared" si="1"/>
        <v>0</v>
      </c>
    </row>
    <row r="110" spans="1:15" ht="12.75" hidden="1">
      <c r="A110" s="40"/>
      <c r="B110" s="24"/>
      <c r="C110" s="24"/>
      <c r="D110" s="26" t="s">
        <v>198</v>
      </c>
      <c r="E110" s="242" t="s">
        <v>171</v>
      </c>
      <c r="F110" s="314"/>
      <c r="G110" s="314">
        <v>10200</v>
      </c>
      <c r="H110" s="314">
        <v>10200</v>
      </c>
      <c r="I110" s="314">
        <v>10200</v>
      </c>
      <c r="J110" s="314">
        <v>10200</v>
      </c>
      <c r="K110" s="314">
        <v>10200</v>
      </c>
      <c r="L110" s="314">
        <v>10200</v>
      </c>
      <c r="M110" s="314">
        <v>10200</v>
      </c>
      <c r="N110" s="314">
        <v>10200</v>
      </c>
      <c r="O110" s="314">
        <v>0</v>
      </c>
    </row>
    <row r="111" spans="1:15" ht="12.75">
      <c r="A111" s="40"/>
      <c r="B111" s="24" t="s">
        <v>83</v>
      </c>
      <c r="C111" s="24"/>
      <c r="D111" s="24"/>
      <c r="E111" s="1" t="s">
        <v>84</v>
      </c>
      <c r="F111" s="214">
        <f>F112</f>
        <v>1131.35</v>
      </c>
      <c r="O111" s="331">
        <f>O112</f>
        <v>795.15</v>
      </c>
    </row>
    <row r="112" spans="1:15" ht="28.5" customHeight="1">
      <c r="A112" s="40"/>
      <c r="B112" s="24"/>
      <c r="C112" s="275" t="s">
        <v>411</v>
      </c>
      <c r="D112" s="26"/>
      <c r="E112" s="309" t="s">
        <v>492</v>
      </c>
      <c r="F112" s="214">
        <f>F113</f>
        <v>1131.35</v>
      </c>
      <c r="O112" s="426">
        <f>O113</f>
        <v>795.15</v>
      </c>
    </row>
    <row r="113" spans="1:15" ht="12.75">
      <c r="A113" s="40"/>
      <c r="B113" s="24"/>
      <c r="C113" s="275" t="s">
        <v>417</v>
      </c>
      <c r="D113" s="26"/>
      <c r="E113" s="282" t="s">
        <v>494</v>
      </c>
      <c r="F113" s="214">
        <f>F114</f>
        <v>1131.35</v>
      </c>
      <c r="O113" s="331">
        <f>O114</f>
        <v>795.15</v>
      </c>
    </row>
    <row r="114" spans="1:15" ht="12.75">
      <c r="A114" s="40"/>
      <c r="B114" s="24"/>
      <c r="C114" s="275" t="s">
        <v>418</v>
      </c>
      <c r="D114" s="26"/>
      <c r="E114" s="281" t="s">
        <v>424</v>
      </c>
      <c r="F114" s="214">
        <f>F115+F117+F119+F121+F123</f>
        <v>1131.35</v>
      </c>
      <c r="O114" s="331">
        <f>O115+O117+O119+O121+O123</f>
        <v>795.15</v>
      </c>
    </row>
    <row r="115" spans="1:15" ht="12.75">
      <c r="A115" s="40"/>
      <c r="B115" s="24"/>
      <c r="C115" s="275" t="s">
        <v>419</v>
      </c>
      <c r="D115" s="26"/>
      <c r="E115" s="281" t="s">
        <v>408</v>
      </c>
      <c r="F115" s="214">
        <f>F116</f>
        <v>298.22</v>
      </c>
      <c r="O115" s="330">
        <f>O116</f>
        <v>202.77</v>
      </c>
    </row>
    <row r="116" spans="1:15" ht="25.5">
      <c r="A116" s="40"/>
      <c r="B116" s="24"/>
      <c r="C116" s="275"/>
      <c r="D116" s="24" t="s">
        <v>130</v>
      </c>
      <c r="E116" s="1" t="s">
        <v>341</v>
      </c>
      <c r="F116" s="214">
        <v>298.22</v>
      </c>
      <c r="O116" s="330">
        <v>202.77</v>
      </c>
    </row>
    <row r="117" spans="1:15" ht="12.75">
      <c r="A117" s="40"/>
      <c r="B117" s="24"/>
      <c r="C117" s="275" t="s">
        <v>420</v>
      </c>
      <c r="D117" s="26"/>
      <c r="E117" s="281" t="s">
        <v>85</v>
      </c>
      <c r="F117" s="214">
        <f>F118</f>
        <v>151.68</v>
      </c>
      <c r="O117" s="330">
        <f>O118</f>
        <v>105.72</v>
      </c>
    </row>
    <row r="118" spans="1:15" ht="25.5">
      <c r="A118" s="40"/>
      <c r="B118" s="24"/>
      <c r="C118" s="24"/>
      <c r="D118" s="24" t="s">
        <v>130</v>
      </c>
      <c r="E118" s="1" t="s">
        <v>341</v>
      </c>
      <c r="F118" s="214">
        <v>151.68</v>
      </c>
      <c r="O118" s="426">
        <v>105.72</v>
      </c>
    </row>
    <row r="119" spans="1:15" ht="12.75">
      <c r="A119" s="40"/>
      <c r="B119" s="24"/>
      <c r="C119" s="275" t="s">
        <v>421</v>
      </c>
      <c r="D119" s="26"/>
      <c r="E119" s="281" t="s">
        <v>409</v>
      </c>
      <c r="F119" s="214">
        <f>F120</f>
        <v>435.49</v>
      </c>
      <c r="O119" s="331">
        <f>O120</f>
        <v>275.82</v>
      </c>
    </row>
    <row r="120" spans="1:15" ht="25.5">
      <c r="A120" s="40"/>
      <c r="B120" s="24"/>
      <c r="C120" s="24"/>
      <c r="D120" s="24" t="s">
        <v>130</v>
      </c>
      <c r="E120" s="1" t="s">
        <v>299</v>
      </c>
      <c r="F120" s="214">
        <v>435.49</v>
      </c>
      <c r="O120" s="331">
        <v>275.82</v>
      </c>
    </row>
    <row r="121" spans="1:15" ht="12.75" hidden="1">
      <c r="A121" s="40"/>
      <c r="B121" s="24"/>
      <c r="C121" s="275" t="s">
        <v>422</v>
      </c>
      <c r="D121" s="26"/>
      <c r="E121" s="283" t="s">
        <v>10</v>
      </c>
      <c r="F121" s="214">
        <f>F122</f>
        <v>0</v>
      </c>
      <c r="O121" s="330">
        <f>O122</f>
        <v>0</v>
      </c>
    </row>
    <row r="122" spans="1:15" ht="25.5" hidden="1">
      <c r="A122" s="40"/>
      <c r="B122" s="24"/>
      <c r="C122" s="24"/>
      <c r="D122" s="26" t="s">
        <v>130</v>
      </c>
      <c r="E122" s="283" t="s">
        <v>341</v>
      </c>
      <c r="F122" s="214"/>
      <c r="O122" s="330"/>
    </row>
    <row r="123" spans="1:15" ht="12.75">
      <c r="A123" s="40"/>
      <c r="B123" s="24"/>
      <c r="C123" s="275" t="s">
        <v>423</v>
      </c>
      <c r="D123" s="26"/>
      <c r="E123" s="283" t="s">
        <v>410</v>
      </c>
      <c r="F123" s="214">
        <f>F124</f>
        <v>245.96</v>
      </c>
      <c r="O123" s="331">
        <f>O124</f>
        <v>210.84</v>
      </c>
    </row>
    <row r="124" spans="1:15" ht="25.5">
      <c r="A124" s="40"/>
      <c r="B124" s="24"/>
      <c r="C124" s="24"/>
      <c r="D124" s="26" t="s">
        <v>130</v>
      </c>
      <c r="E124" s="283" t="s">
        <v>341</v>
      </c>
      <c r="F124" s="214">
        <v>245.96</v>
      </c>
      <c r="O124" s="426">
        <v>210.84</v>
      </c>
    </row>
    <row r="125" spans="1:15" ht="12.75" hidden="1">
      <c r="A125" s="40"/>
      <c r="B125" s="310" t="s">
        <v>113</v>
      </c>
      <c r="C125" s="207"/>
      <c r="D125" s="207"/>
      <c r="E125" s="311" t="s">
        <v>438</v>
      </c>
      <c r="F125" s="223">
        <f>F126</f>
        <v>0</v>
      </c>
      <c r="O125" s="428">
        <f>O126</f>
        <v>0</v>
      </c>
    </row>
    <row r="126" spans="1:15" ht="12.75" hidden="1">
      <c r="A126" s="40"/>
      <c r="B126" s="207" t="s">
        <v>181</v>
      </c>
      <c r="C126" s="207" t="s">
        <v>435</v>
      </c>
      <c r="D126" s="207"/>
      <c r="E126" s="215" t="s">
        <v>345</v>
      </c>
      <c r="F126" s="214">
        <f>F127</f>
        <v>0</v>
      </c>
      <c r="O126" s="331">
        <f>O127</f>
        <v>0</v>
      </c>
    </row>
    <row r="127" spans="1:15" ht="25.5" hidden="1">
      <c r="A127" s="40"/>
      <c r="B127" s="310"/>
      <c r="C127" s="207" t="s">
        <v>404</v>
      </c>
      <c r="D127" s="207"/>
      <c r="E127" s="215" t="s">
        <v>344</v>
      </c>
      <c r="F127" s="214">
        <f>F128</f>
        <v>0</v>
      </c>
      <c r="O127" s="331">
        <f>O128</f>
        <v>0</v>
      </c>
    </row>
    <row r="128" spans="1:15" ht="12.75" hidden="1">
      <c r="A128" s="40"/>
      <c r="B128" s="24"/>
      <c r="C128" s="24"/>
      <c r="D128" s="24" t="s">
        <v>198</v>
      </c>
      <c r="E128" s="134" t="s">
        <v>171</v>
      </c>
      <c r="F128" s="214">
        <v>0</v>
      </c>
      <c r="O128" s="331">
        <v>0</v>
      </c>
    </row>
    <row r="129" spans="1:15" ht="12.75" hidden="1">
      <c r="A129" s="40"/>
      <c r="B129" s="39" t="s">
        <v>156</v>
      </c>
      <c r="C129" s="39"/>
      <c r="D129" s="39"/>
      <c r="E129" s="157" t="s">
        <v>449</v>
      </c>
      <c r="F129" s="223">
        <f>F134</f>
        <v>11664.8</v>
      </c>
      <c r="O129" s="424">
        <f>O134</f>
        <v>11664.8</v>
      </c>
    </row>
    <row r="130" spans="1:15" ht="28.5" customHeight="1" hidden="1">
      <c r="A130" s="40"/>
      <c r="B130" s="24"/>
      <c r="C130" s="26" t="s">
        <v>346</v>
      </c>
      <c r="D130" s="26"/>
      <c r="E130" s="242" t="s">
        <v>345</v>
      </c>
      <c r="F130" s="214">
        <f>F131</f>
        <v>0</v>
      </c>
      <c r="O130" s="429"/>
    </row>
    <row r="131" spans="1:15" ht="25.5" hidden="1">
      <c r="A131" s="40"/>
      <c r="B131" s="24"/>
      <c r="C131" s="26" t="s">
        <v>404</v>
      </c>
      <c r="D131" s="28"/>
      <c r="E131" s="242" t="s">
        <v>344</v>
      </c>
      <c r="F131" s="214">
        <f>F132</f>
        <v>0</v>
      </c>
      <c r="O131" s="430"/>
    </row>
    <row r="132" spans="1:15" ht="25.5" hidden="1">
      <c r="A132" s="40"/>
      <c r="B132" s="24"/>
      <c r="C132" s="28"/>
      <c r="D132" s="26" t="s">
        <v>133</v>
      </c>
      <c r="E132" s="242" t="s">
        <v>308</v>
      </c>
      <c r="F132" s="214">
        <v>0</v>
      </c>
      <c r="O132" s="431"/>
    </row>
    <row r="133" spans="1:15" ht="12.75">
      <c r="A133" s="40"/>
      <c r="B133" s="39" t="s">
        <v>156</v>
      </c>
      <c r="C133" s="24"/>
      <c r="D133" s="24"/>
      <c r="E133" s="1" t="s">
        <v>160</v>
      </c>
      <c r="F133" s="223">
        <f>F134</f>
        <v>11664.8</v>
      </c>
      <c r="O133" s="428">
        <f>O134</f>
        <v>11664.8</v>
      </c>
    </row>
    <row r="134" spans="1:15" ht="12.75">
      <c r="A134" s="40"/>
      <c r="B134" s="24" t="s">
        <v>157</v>
      </c>
      <c r="C134" s="39"/>
      <c r="D134" s="39"/>
      <c r="E134" s="157" t="s">
        <v>439</v>
      </c>
      <c r="F134" s="214">
        <f>F135</f>
        <v>11664.8</v>
      </c>
      <c r="O134" s="331">
        <f>O135</f>
        <v>11664.8</v>
      </c>
    </row>
    <row r="135" spans="1:15" ht="27.75" customHeight="1">
      <c r="A135" s="40"/>
      <c r="B135" s="24"/>
      <c r="C135" s="26" t="s">
        <v>357</v>
      </c>
      <c r="D135" s="26"/>
      <c r="E135" s="242" t="s">
        <v>513</v>
      </c>
      <c r="F135" s="214">
        <f>F136+F139</f>
        <v>11664.8</v>
      </c>
      <c r="O135" s="426">
        <f>O136+O139</f>
        <v>11664.8</v>
      </c>
    </row>
    <row r="136" spans="1:15" ht="38.25">
      <c r="A136" s="40"/>
      <c r="B136" s="24"/>
      <c r="C136" s="41" t="s">
        <v>480</v>
      </c>
      <c r="D136" s="41"/>
      <c r="E136" s="254" t="s">
        <v>510</v>
      </c>
      <c r="F136" s="214">
        <f>F137</f>
        <v>10357.6</v>
      </c>
      <c r="O136" s="331">
        <f>O137</f>
        <v>10357.6</v>
      </c>
    </row>
    <row r="137" spans="1:15" ht="25.5">
      <c r="A137" s="40"/>
      <c r="B137" s="24"/>
      <c r="C137" s="26" t="s">
        <v>481</v>
      </c>
      <c r="D137" s="26"/>
      <c r="E137" s="242" t="s">
        <v>343</v>
      </c>
      <c r="F137" s="214">
        <f>F138</f>
        <v>10357.6</v>
      </c>
      <c r="O137" s="331">
        <f>O138</f>
        <v>10357.6</v>
      </c>
    </row>
    <row r="138" spans="1:15" ht="25.5">
      <c r="A138" s="40"/>
      <c r="B138" s="24"/>
      <c r="C138" s="26"/>
      <c r="D138" s="26" t="s">
        <v>133</v>
      </c>
      <c r="E138" s="249" t="s">
        <v>308</v>
      </c>
      <c r="F138" s="214">
        <v>10357.6</v>
      </c>
      <c r="O138" s="330">
        <v>10357.6</v>
      </c>
    </row>
    <row r="139" spans="1:15" ht="12.75">
      <c r="A139" s="40"/>
      <c r="B139" s="24"/>
      <c r="C139" s="26" t="s">
        <v>482</v>
      </c>
      <c r="D139" s="26"/>
      <c r="E139" s="249" t="s">
        <v>483</v>
      </c>
      <c r="F139" s="214">
        <f>F141</f>
        <v>1307.2</v>
      </c>
      <c r="O139" s="331">
        <f>O141</f>
        <v>1307.2</v>
      </c>
    </row>
    <row r="140" spans="1:15" ht="25.5">
      <c r="A140" s="40"/>
      <c r="B140" s="24"/>
      <c r="C140" s="26" t="s">
        <v>484</v>
      </c>
      <c r="D140" s="26"/>
      <c r="E140" s="249" t="s">
        <v>343</v>
      </c>
      <c r="F140" s="214">
        <f>F141</f>
        <v>1307.2</v>
      </c>
      <c r="O140" s="331">
        <f>O141</f>
        <v>1307.2</v>
      </c>
    </row>
    <row r="141" spans="1:15" ht="25.5">
      <c r="A141" s="40"/>
      <c r="B141" s="24"/>
      <c r="C141" s="26"/>
      <c r="D141" s="26" t="s">
        <v>133</v>
      </c>
      <c r="E141" s="249" t="s">
        <v>308</v>
      </c>
      <c r="F141" s="214">
        <v>1307.2</v>
      </c>
      <c r="O141" s="331">
        <v>1307.2</v>
      </c>
    </row>
    <row r="142" spans="1:15" ht="12.75">
      <c r="A142" s="40"/>
      <c r="B142" s="39" t="s">
        <v>598</v>
      </c>
      <c r="C142" s="28"/>
      <c r="D142" s="28"/>
      <c r="E142" s="191" t="s">
        <v>599</v>
      </c>
      <c r="F142" s="223">
        <f>F143</f>
        <v>113.7</v>
      </c>
      <c r="G142" s="432"/>
      <c r="H142" s="432"/>
      <c r="I142" s="432"/>
      <c r="J142" s="432"/>
      <c r="K142" s="432"/>
      <c r="L142" s="432"/>
      <c r="M142" s="433"/>
      <c r="N142" s="433"/>
      <c r="O142" s="428">
        <f>O143</f>
        <v>113.7</v>
      </c>
    </row>
    <row r="143" spans="1:15" ht="12.75">
      <c r="A143" s="40"/>
      <c r="B143" s="24" t="s">
        <v>595</v>
      </c>
      <c r="C143" s="26"/>
      <c r="D143" s="26"/>
      <c r="E143" s="249" t="s">
        <v>596</v>
      </c>
      <c r="F143" s="214">
        <f>F144</f>
        <v>113.7</v>
      </c>
      <c r="O143" s="426">
        <f>O144</f>
        <v>113.7</v>
      </c>
    </row>
    <row r="144" spans="1:15" ht="38.25">
      <c r="A144" s="40"/>
      <c r="B144" s="39"/>
      <c r="C144" s="26" t="s">
        <v>569</v>
      </c>
      <c r="D144" s="26"/>
      <c r="E144" s="249" t="s">
        <v>567</v>
      </c>
      <c r="F144" s="214">
        <f>F145</f>
        <v>113.7</v>
      </c>
      <c r="O144" s="331">
        <f>O145</f>
        <v>113.7</v>
      </c>
    </row>
    <row r="145" spans="1:15" ht="25.5">
      <c r="A145" s="40"/>
      <c r="B145" s="39"/>
      <c r="C145" s="26"/>
      <c r="D145" s="26" t="s">
        <v>130</v>
      </c>
      <c r="E145" s="249" t="s">
        <v>341</v>
      </c>
      <c r="F145" s="214">
        <v>113.7</v>
      </c>
      <c r="O145" s="426">
        <v>113.7</v>
      </c>
    </row>
    <row r="146" spans="1:15" ht="12.75" customHeight="1">
      <c r="A146" s="40"/>
      <c r="B146" s="39" t="s">
        <v>91</v>
      </c>
      <c r="C146" s="24"/>
      <c r="D146" s="24"/>
      <c r="E146" s="157" t="s">
        <v>92</v>
      </c>
      <c r="F146" s="223">
        <f>F147+F151</f>
        <v>168</v>
      </c>
      <c r="O146" s="428">
        <f>O147+O151</f>
        <v>168</v>
      </c>
    </row>
    <row r="147" spans="1:15" ht="12.75" hidden="1">
      <c r="A147" s="40"/>
      <c r="B147" s="24" t="s">
        <v>51</v>
      </c>
      <c r="C147" s="39"/>
      <c r="D147" s="39"/>
      <c r="E147" s="1" t="s">
        <v>52</v>
      </c>
      <c r="F147" s="214">
        <f>F148</f>
        <v>0</v>
      </c>
      <c r="O147" s="331">
        <f>O148</f>
        <v>0</v>
      </c>
    </row>
    <row r="148" spans="1:15" ht="12.75" hidden="1">
      <c r="A148" s="40"/>
      <c r="B148" s="24"/>
      <c r="C148" s="26" t="s">
        <v>346</v>
      </c>
      <c r="D148" s="26"/>
      <c r="E148" s="242" t="s">
        <v>345</v>
      </c>
      <c r="F148" s="214">
        <f>F149</f>
        <v>0</v>
      </c>
      <c r="O148" s="330">
        <f>O149</f>
        <v>0</v>
      </c>
    </row>
    <row r="149" spans="1:15" ht="28.5" customHeight="1" hidden="1">
      <c r="A149" s="40"/>
      <c r="B149" s="24"/>
      <c r="C149" s="26" t="s">
        <v>403</v>
      </c>
      <c r="D149" s="28"/>
      <c r="E149" s="242" t="s">
        <v>402</v>
      </c>
      <c r="F149" s="214">
        <f>F150</f>
        <v>0</v>
      </c>
      <c r="O149" s="426">
        <f>O150</f>
        <v>0</v>
      </c>
    </row>
    <row r="150" spans="1:15" ht="12.75" hidden="1">
      <c r="A150" s="40"/>
      <c r="B150" s="24"/>
      <c r="C150" s="28"/>
      <c r="D150" s="26" t="s">
        <v>134</v>
      </c>
      <c r="E150" s="242" t="s">
        <v>135</v>
      </c>
      <c r="F150" s="214">
        <v>0</v>
      </c>
      <c r="O150" s="331">
        <v>0</v>
      </c>
    </row>
    <row r="151" spans="1:15" ht="12.75">
      <c r="A151" s="40"/>
      <c r="B151" s="24" t="s">
        <v>93</v>
      </c>
      <c r="C151" s="24"/>
      <c r="D151" s="24"/>
      <c r="E151" s="1" t="s">
        <v>173</v>
      </c>
      <c r="F151" s="214">
        <f>F152+F156</f>
        <v>168</v>
      </c>
      <c r="O151" s="330">
        <f>O152+O156</f>
        <v>168</v>
      </c>
    </row>
    <row r="152" spans="1:15" ht="25.5" customHeight="1">
      <c r="A152" s="40"/>
      <c r="B152" s="24"/>
      <c r="C152" s="26" t="s">
        <v>357</v>
      </c>
      <c r="D152" s="26"/>
      <c r="E152" s="242" t="s">
        <v>513</v>
      </c>
      <c r="F152" s="214">
        <f>F153</f>
        <v>168</v>
      </c>
      <c r="O152" s="330">
        <f>O153</f>
        <v>168</v>
      </c>
    </row>
    <row r="153" spans="1:15" ht="25.5">
      <c r="A153" s="40"/>
      <c r="B153" s="24"/>
      <c r="C153" s="26" t="s">
        <v>358</v>
      </c>
      <c r="D153" s="26"/>
      <c r="E153" s="242" t="s">
        <v>348</v>
      </c>
      <c r="F153" s="352">
        <f>F154</f>
        <v>168</v>
      </c>
      <c r="O153" s="426">
        <f>O154</f>
        <v>168</v>
      </c>
    </row>
    <row r="154" spans="1:15" ht="63.75">
      <c r="A154" s="40"/>
      <c r="B154" s="24"/>
      <c r="C154" s="26" t="s">
        <v>359</v>
      </c>
      <c r="D154" s="26"/>
      <c r="E154" s="242" t="s">
        <v>485</v>
      </c>
      <c r="F154" s="352">
        <f>F155</f>
        <v>168</v>
      </c>
      <c r="O154" s="331">
        <f>O155</f>
        <v>168</v>
      </c>
    </row>
    <row r="155" spans="1:15" ht="25.5">
      <c r="A155" s="40"/>
      <c r="B155" s="24"/>
      <c r="C155" s="26"/>
      <c r="D155" s="26" t="s">
        <v>133</v>
      </c>
      <c r="E155" s="249" t="s">
        <v>308</v>
      </c>
      <c r="F155" s="352">
        <v>168</v>
      </c>
      <c r="O155" s="426">
        <v>168</v>
      </c>
    </row>
    <row r="156" spans="1:15" ht="40.5" customHeight="1" hidden="1">
      <c r="A156" s="40"/>
      <c r="B156" s="24"/>
      <c r="C156" s="26" t="s">
        <v>360</v>
      </c>
      <c r="D156" s="26"/>
      <c r="E156" s="285" t="s">
        <v>427</v>
      </c>
      <c r="F156" s="214">
        <f>F157</f>
        <v>0</v>
      </c>
      <c r="O156" s="331">
        <f>O157</f>
        <v>0</v>
      </c>
    </row>
    <row r="157" spans="1:15" ht="25.5" hidden="1">
      <c r="A157" s="40"/>
      <c r="B157" s="24"/>
      <c r="C157" s="26" t="s">
        <v>361</v>
      </c>
      <c r="D157" s="26"/>
      <c r="E157" s="242" t="s">
        <v>362</v>
      </c>
      <c r="F157" s="352">
        <f>F158</f>
        <v>0</v>
      </c>
      <c r="O157" s="330">
        <f>O158</f>
        <v>0</v>
      </c>
    </row>
    <row r="158" spans="1:15" ht="25.5" hidden="1">
      <c r="A158" s="40"/>
      <c r="B158" s="24"/>
      <c r="C158" s="24"/>
      <c r="D158" s="26"/>
      <c r="E158" s="242" t="s">
        <v>428</v>
      </c>
      <c r="F158" s="214">
        <f>F159</f>
        <v>0</v>
      </c>
      <c r="O158" s="426">
        <f>O159</f>
        <v>0</v>
      </c>
    </row>
    <row r="159" spans="1:15" ht="12.75" hidden="1">
      <c r="A159" s="40"/>
      <c r="B159" s="24"/>
      <c r="C159" s="24"/>
      <c r="D159" s="26" t="s">
        <v>198</v>
      </c>
      <c r="E159" s="242" t="s">
        <v>171</v>
      </c>
      <c r="F159" s="214">
        <v>0</v>
      </c>
      <c r="O159" s="331">
        <v>0</v>
      </c>
    </row>
    <row r="160" spans="1:15" ht="12.75">
      <c r="A160" s="40"/>
      <c r="B160" s="41"/>
      <c r="C160" s="24"/>
      <c r="D160" s="24"/>
      <c r="E160" s="42" t="s">
        <v>174</v>
      </c>
      <c r="F160" s="223">
        <f>F9+F66+F71+F77+F95+F133+F142+F146</f>
        <v>27052.59</v>
      </c>
      <c r="G160" s="223">
        <f aca="true" t="shared" si="2" ref="G160:O160">G9+G66+G71+G77+G95+G133+G142+G146</f>
        <v>10200</v>
      </c>
      <c r="H160" s="223">
        <f t="shared" si="2"/>
        <v>10200</v>
      </c>
      <c r="I160" s="223">
        <f t="shared" si="2"/>
        <v>10200</v>
      </c>
      <c r="J160" s="223">
        <f t="shared" si="2"/>
        <v>10200</v>
      </c>
      <c r="K160" s="223">
        <f t="shared" si="2"/>
        <v>10200</v>
      </c>
      <c r="L160" s="223">
        <f t="shared" si="2"/>
        <v>10200</v>
      </c>
      <c r="M160" s="223">
        <f t="shared" si="2"/>
        <v>10200</v>
      </c>
      <c r="N160" s="223">
        <f t="shared" si="2"/>
        <v>10200</v>
      </c>
      <c r="O160" s="223">
        <f t="shared" si="2"/>
        <v>24987.78</v>
      </c>
    </row>
    <row r="194" ht="12.75" hidden="1"/>
    <row r="195" ht="12.75" hidden="1"/>
    <row r="196" ht="12.75" hidden="1"/>
  </sheetData>
  <sheetProtection/>
  <mergeCells count="4">
    <mergeCell ref="E3:F3"/>
    <mergeCell ref="A5:G5"/>
    <mergeCell ref="E1:O1"/>
    <mergeCell ref="E2:O2"/>
  </mergeCells>
  <printOptions/>
  <pageMargins left="0.3937007874015748" right="0.3937007874015748" top="0.5905511811023623" bottom="0.1968503937007874" header="0.5118110236220472" footer="0.5118110236220472"/>
  <pageSetup fitToHeight="15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zoomScalePageLayoutView="0" workbookViewId="0" topLeftCell="A19">
      <selection activeCell="H32" sqref="H32"/>
    </sheetView>
  </sheetViews>
  <sheetFormatPr defaultColWidth="9.140625" defaultRowHeight="12.75"/>
  <cols>
    <col min="2" max="2" width="48.28125" style="0" customWidth="1"/>
    <col min="3" max="3" width="13.00390625" style="0" customWidth="1"/>
    <col min="4" max="4" width="11.57421875" style="0" customWidth="1"/>
  </cols>
  <sheetData>
    <row r="1" spans="1:4" ht="12.75">
      <c r="A1" s="185"/>
      <c r="B1" s="504" t="s">
        <v>317</v>
      </c>
      <c r="C1" s="504"/>
      <c r="D1" s="504"/>
    </row>
    <row r="2" spans="1:4" ht="12.75">
      <c r="A2" s="185"/>
      <c r="B2" s="446" t="s">
        <v>652</v>
      </c>
      <c r="C2" s="505"/>
      <c r="D2" s="505"/>
    </row>
    <row r="3" spans="1:4" ht="12.75">
      <c r="A3" s="185"/>
      <c r="B3" s="183"/>
      <c r="C3" s="186"/>
      <c r="D3" s="185"/>
    </row>
    <row r="4" spans="1:4" ht="12.75">
      <c r="A4" s="185"/>
      <c r="B4" s="185"/>
      <c r="C4" s="187"/>
      <c r="D4" s="185"/>
    </row>
    <row r="5" spans="1:4" ht="12.75">
      <c r="A5" s="499" t="s">
        <v>617</v>
      </c>
      <c r="B5" s="499"/>
      <c r="C5" s="499"/>
      <c r="D5" s="499"/>
    </row>
    <row r="6" spans="1:4" ht="12.75">
      <c r="A6" s="185"/>
      <c r="B6" s="185"/>
      <c r="C6" s="185"/>
      <c r="D6" s="185"/>
    </row>
    <row r="7" spans="1:4" ht="25.5">
      <c r="A7" s="188" t="s">
        <v>283</v>
      </c>
      <c r="B7" s="188" t="s">
        <v>284</v>
      </c>
      <c r="C7" s="506" t="s">
        <v>285</v>
      </c>
      <c r="D7" s="506"/>
    </row>
    <row r="8" spans="1:4" ht="38.25">
      <c r="A8" s="188">
        <v>1</v>
      </c>
      <c r="B8" s="336" t="s">
        <v>492</v>
      </c>
      <c r="C8" s="496">
        <f>C10</f>
        <v>6886.2</v>
      </c>
      <c r="D8" s="497"/>
    </row>
    <row r="9" spans="1:4" ht="12.75">
      <c r="A9" s="188"/>
      <c r="B9" s="337" t="s">
        <v>532</v>
      </c>
      <c r="C9" s="508"/>
      <c r="D9" s="497"/>
    </row>
    <row r="10" spans="1:4" ht="25.5">
      <c r="A10" s="209" t="s">
        <v>300</v>
      </c>
      <c r="B10" s="336" t="s">
        <v>533</v>
      </c>
      <c r="C10" s="496">
        <f>C11+C16+C17</f>
        <v>6886.2</v>
      </c>
      <c r="D10" s="497"/>
    </row>
    <row r="11" spans="1:4" ht="25.5">
      <c r="A11" s="188"/>
      <c r="B11" s="189" t="s">
        <v>286</v>
      </c>
      <c r="C11" s="507">
        <v>3347.5</v>
      </c>
      <c r="D11" s="507"/>
    </row>
    <row r="12" spans="1:4" ht="25.5" hidden="1">
      <c r="A12" s="209" t="s">
        <v>300</v>
      </c>
      <c r="B12" s="189" t="s">
        <v>286</v>
      </c>
      <c r="C12" s="507">
        <v>2</v>
      </c>
      <c r="D12" s="507"/>
    </row>
    <row r="13" spans="1:4" ht="12.75" hidden="1">
      <c r="A13" s="209" t="s">
        <v>301</v>
      </c>
      <c r="B13" s="189"/>
      <c r="C13" s="507">
        <v>2068.6</v>
      </c>
      <c r="D13" s="507"/>
    </row>
    <row r="14" spans="1:4" ht="25.5" hidden="1">
      <c r="A14" s="209"/>
      <c r="B14" s="189" t="s">
        <v>452</v>
      </c>
      <c r="C14" s="496"/>
      <c r="D14" s="501"/>
    </row>
    <row r="15" spans="1:4" ht="25.5" hidden="1">
      <c r="A15" s="332"/>
      <c r="B15" s="215" t="s">
        <v>307</v>
      </c>
      <c r="C15" s="498">
        <v>0</v>
      </c>
      <c r="D15" s="498"/>
    </row>
    <row r="16" spans="1:4" ht="63.75">
      <c r="A16" s="332"/>
      <c r="B16" s="215" t="s">
        <v>593</v>
      </c>
      <c r="C16" s="502">
        <v>2632</v>
      </c>
      <c r="D16" s="503"/>
    </row>
    <row r="17" spans="1:4" ht="63.75">
      <c r="A17" s="332"/>
      <c r="B17" s="215" t="s">
        <v>645</v>
      </c>
      <c r="C17" s="502">
        <v>906.7</v>
      </c>
      <c r="D17" s="503"/>
    </row>
    <row r="18" spans="1:5" ht="17.25" customHeight="1">
      <c r="A18" s="190"/>
      <c r="B18" s="191" t="s">
        <v>287</v>
      </c>
      <c r="C18" s="500">
        <f>C11+C16+C17</f>
        <v>6886.2</v>
      </c>
      <c r="D18" s="500"/>
      <c r="E18" s="316"/>
    </row>
    <row r="19" spans="1:4" ht="12.75">
      <c r="A19" s="193"/>
      <c r="B19" s="194"/>
      <c r="C19" s="195"/>
      <c r="D19" s="196"/>
    </row>
    <row r="20" spans="1:4" ht="12.75">
      <c r="A20" s="193"/>
      <c r="B20" s="504" t="s">
        <v>305</v>
      </c>
      <c r="C20" s="504"/>
      <c r="D20" s="504"/>
    </row>
    <row r="21" spans="1:4" ht="12.75">
      <c r="A21" s="193"/>
      <c r="B21" s="446" t="s">
        <v>661</v>
      </c>
      <c r="C21" s="446"/>
      <c r="D21" s="446"/>
    </row>
    <row r="22" spans="1:4" ht="12.75">
      <c r="A22" s="185"/>
      <c r="B22" s="185"/>
      <c r="C22" s="186"/>
      <c r="D22" s="185"/>
    </row>
    <row r="23" spans="1:4" ht="12.75">
      <c r="A23" s="185"/>
      <c r="B23" s="185"/>
      <c r="C23" s="185"/>
      <c r="D23" s="185"/>
    </row>
    <row r="24" spans="1:4" ht="12.75">
      <c r="A24" s="499" t="s">
        <v>618</v>
      </c>
      <c r="B24" s="499"/>
      <c r="C24" s="499"/>
      <c r="D24" s="499"/>
    </row>
    <row r="25" spans="1:4" ht="12.75" customHeight="1">
      <c r="A25" s="185"/>
      <c r="B25" s="185"/>
      <c r="C25" s="185"/>
      <c r="D25" s="185"/>
    </row>
    <row r="26" spans="1:4" ht="38.25">
      <c r="A26" s="188" t="s">
        <v>283</v>
      </c>
      <c r="B26" s="188" t="s">
        <v>284</v>
      </c>
      <c r="C26" s="188" t="s">
        <v>309</v>
      </c>
      <c r="D26" s="188" t="s">
        <v>444</v>
      </c>
    </row>
    <row r="27" spans="1:4" ht="38.25">
      <c r="A27" s="188">
        <v>1</v>
      </c>
      <c r="B27" s="336" t="s">
        <v>492</v>
      </c>
      <c r="C27" s="400">
        <f>C29</f>
        <v>4615.69</v>
      </c>
      <c r="D27" s="400">
        <f>D29</f>
        <v>2933.8</v>
      </c>
    </row>
    <row r="28" spans="1:4" ht="12.75">
      <c r="A28" s="188"/>
      <c r="B28" s="337" t="s">
        <v>532</v>
      </c>
      <c r="C28" s="188"/>
      <c r="D28" s="188"/>
    </row>
    <row r="29" spans="1:4" ht="25.5">
      <c r="A29" s="209" t="s">
        <v>300</v>
      </c>
      <c r="B29" s="336" t="s">
        <v>533</v>
      </c>
      <c r="C29" s="400">
        <f>C30+C31</f>
        <v>4615.69</v>
      </c>
      <c r="D29" s="400">
        <f>D30+D31</f>
        <v>2933.8</v>
      </c>
    </row>
    <row r="30" spans="1:4" ht="25.5">
      <c r="A30" s="188"/>
      <c r="B30" s="189" t="s">
        <v>286</v>
      </c>
      <c r="C30" s="338">
        <v>4615.69</v>
      </c>
      <c r="D30" s="338">
        <v>2933.8</v>
      </c>
    </row>
    <row r="31" spans="1:4" ht="25.5" hidden="1">
      <c r="A31" s="209"/>
      <c r="B31" s="222" t="s">
        <v>443</v>
      </c>
      <c r="C31" s="339"/>
      <c r="D31" s="338"/>
    </row>
    <row r="32" spans="1:4" ht="12.75">
      <c r="A32" s="190"/>
      <c r="B32" s="191" t="s">
        <v>287</v>
      </c>
      <c r="C32" s="192">
        <f>C30+C31</f>
        <v>4615.69</v>
      </c>
      <c r="D32" s="192">
        <f>D30+D31</f>
        <v>2933.8</v>
      </c>
    </row>
    <row r="33" ht="24.75" customHeight="1">
      <c r="E33" s="316"/>
    </row>
  </sheetData>
  <sheetProtection/>
  <mergeCells count="18">
    <mergeCell ref="B1:D1"/>
    <mergeCell ref="B20:D20"/>
    <mergeCell ref="B2:D2"/>
    <mergeCell ref="A5:D5"/>
    <mergeCell ref="C7:D7"/>
    <mergeCell ref="C11:D11"/>
    <mergeCell ref="C13:D13"/>
    <mergeCell ref="C12:D12"/>
    <mergeCell ref="C8:D8"/>
    <mergeCell ref="C9:D9"/>
    <mergeCell ref="C10:D10"/>
    <mergeCell ref="B21:D21"/>
    <mergeCell ref="C15:D15"/>
    <mergeCell ref="A24:D24"/>
    <mergeCell ref="C18:D18"/>
    <mergeCell ref="C14:D14"/>
    <mergeCell ref="C16:D16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F28"/>
  <sheetViews>
    <sheetView tabSelected="1" zoomScalePageLayoutView="0" workbookViewId="0" topLeftCell="B1">
      <selection activeCell="C2" sqref="C2"/>
    </sheetView>
  </sheetViews>
  <sheetFormatPr defaultColWidth="9.140625" defaultRowHeight="12.75"/>
  <cols>
    <col min="1" max="1" width="9.140625" style="0" hidden="1" customWidth="1"/>
    <col min="2" max="2" width="4.421875" style="0" customWidth="1"/>
    <col min="3" max="3" width="56.00390625" style="0" customWidth="1"/>
    <col min="4" max="4" width="10.00390625" style="0" customWidth="1"/>
    <col min="5" max="5" width="10.7109375" style="0" customWidth="1"/>
    <col min="6" max="6" width="8.421875" style="0" customWidth="1"/>
    <col min="7" max="7" width="6.57421875" style="0" customWidth="1"/>
    <col min="8" max="9" width="7.140625" style="0" customWidth="1"/>
    <col min="10" max="10" width="4.7109375" style="0" customWidth="1"/>
    <col min="11" max="11" width="6.421875" style="0" customWidth="1"/>
    <col min="12" max="13" width="5.7109375" style="0" customWidth="1"/>
    <col min="14" max="14" width="5.57421875" style="0" customWidth="1"/>
  </cols>
  <sheetData>
    <row r="1" spans="3:6" ht="12.75">
      <c r="C1" s="448" t="s">
        <v>318</v>
      </c>
      <c r="D1" s="448"/>
      <c r="E1" s="476"/>
      <c r="F1" s="476"/>
    </row>
    <row r="2" spans="3:6" ht="12.75">
      <c r="C2" s="122" t="s">
        <v>667</v>
      </c>
      <c r="D2" s="402"/>
      <c r="E2" s="402"/>
      <c r="F2" s="402"/>
    </row>
    <row r="3" spans="3:6" ht="12.75">
      <c r="C3" s="448"/>
      <c r="D3" s="476"/>
      <c r="E3" s="479"/>
      <c r="F3" s="479"/>
    </row>
    <row r="4" spans="2:6" ht="51.75" customHeight="1">
      <c r="B4" s="509" t="s">
        <v>619</v>
      </c>
      <c r="C4" s="509"/>
      <c r="D4" s="509"/>
      <c r="E4" s="510"/>
      <c r="F4" s="510"/>
    </row>
    <row r="5" spans="2:6" ht="15.75" customHeight="1">
      <c r="B5" s="205"/>
      <c r="C5" s="205"/>
      <c r="D5" s="205"/>
      <c r="E5" s="211"/>
      <c r="F5" s="212" t="s">
        <v>302</v>
      </c>
    </row>
    <row r="6" spans="2:6" ht="12.75">
      <c r="B6" s="158" t="s">
        <v>47</v>
      </c>
      <c r="C6" s="158" t="s">
        <v>48</v>
      </c>
      <c r="D6" s="3" t="s">
        <v>306</v>
      </c>
      <c r="E6" s="158" t="s">
        <v>327</v>
      </c>
      <c r="F6" s="158" t="s">
        <v>606</v>
      </c>
    </row>
    <row r="7" spans="2:6" ht="46.5" customHeight="1" hidden="1">
      <c r="B7" s="182">
        <v>1</v>
      </c>
      <c r="C7" s="180" t="s">
        <v>272</v>
      </c>
      <c r="D7" s="182">
        <v>0</v>
      </c>
      <c r="E7" s="220">
        <v>0</v>
      </c>
      <c r="F7" s="220">
        <v>0</v>
      </c>
    </row>
    <row r="8" spans="2:6" ht="34.5" customHeight="1">
      <c r="B8" s="182">
        <v>1</v>
      </c>
      <c r="C8" s="168" t="s">
        <v>49</v>
      </c>
      <c r="D8" s="220">
        <v>38.4</v>
      </c>
      <c r="E8" s="220">
        <v>38.4</v>
      </c>
      <c r="F8" s="220">
        <v>38.4</v>
      </c>
    </row>
    <row r="9" spans="2:6" ht="45">
      <c r="B9" s="182">
        <v>2</v>
      </c>
      <c r="C9" s="168" t="s">
        <v>50</v>
      </c>
      <c r="D9" s="220">
        <v>127</v>
      </c>
      <c r="E9" s="220">
        <v>127</v>
      </c>
      <c r="F9" s="220">
        <v>127</v>
      </c>
    </row>
    <row r="10" spans="2:6" ht="48.75" customHeight="1">
      <c r="B10" s="182">
        <v>3</v>
      </c>
      <c r="C10" s="168" t="s">
        <v>253</v>
      </c>
      <c r="D10" s="220">
        <v>314</v>
      </c>
      <c r="E10" s="220">
        <v>314</v>
      </c>
      <c r="F10" s="220">
        <v>314</v>
      </c>
    </row>
    <row r="11" spans="2:6" ht="34.5" customHeight="1">
      <c r="B11" s="182">
        <v>4</v>
      </c>
      <c r="C11" s="168" t="s">
        <v>601</v>
      </c>
      <c r="D11" s="220">
        <v>25.4</v>
      </c>
      <c r="E11" s="220">
        <v>25.4</v>
      </c>
      <c r="F11" s="220">
        <v>0</v>
      </c>
    </row>
    <row r="12" spans="2:6" ht="32.25" customHeight="1" hidden="1">
      <c r="B12" s="182">
        <v>6</v>
      </c>
      <c r="C12" s="168" t="s">
        <v>257</v>
      </c>
      <c r="D12" s="220">
        <v>0</v>
      </c>
      <c r="E12" s="220">
        <v>0</v>
      </c>
      <c r="F12" s="220">
        <v>0</v>
      </c>
    </row>
    <row r="13" spans="2:6" ht="43.5" customHeight="1">
      <c r="B13" s="182">
        <v>5</v>
      </c>
      <c r="C13" s="168" t="s">
        <v>451</v>
      </c>
      <c r="D13" s="220">
        <v>201.6</v>
      </c>
      <c r="E13" s="220">
        <v>0</v>
      </c>
      <c r="F13" s="220">
        <v>0</v>
      </c>
    </row>
    <row r="14" spans="2:6" ht="45">
      <c r="B14" s="346" t="s">
        <v>608</v>
      </c>
      <c r="C14" s="168" t="s">
        <v>506</v>
      </c>
      <c r="D14" s="220">
        <f>D15+D16</f>
        <v>2632</v>
      </c>
      <c r="E14" s="220">
        <v>0</v>
      </c>
      <c r="F14" s="220">
        <v>0</v>
      </c>
    </row>
    <row r="15" spans="2:6" ht="75" hidden="1">
      <c r="B15" s="167"/>
      <c r="C15" s="317" t="s">
        <v>536</v>
      </c>
      <c r="D15" s="220">
        <v>0</v>
      </c>
      <c r="E15" s="220">
        <v>0</v>
      </c>
      <c r="F15" s="334">
        <v>0</v>
      </c>
    </row>
    <row r="16" spans="2:6" ht="75">
      <c r="B16" s="167"/>
      <c r="C16" s="317" t="s">
        <v>445</v>
      </c>
      <c r="D16" s="220">
        <v>2632</v>
      </c>
      <c r="E16" s="220">
        <v>0</v>
      </c>
      <c r="F16" s="334">
        <v>0</v>
      </c>
    </row>
    <row r="17" spans="2:6" ht="37.5" customHeight="1">
      <c r="B17" s="346" t="s">
        <v>609</v>
      </c>
      <c r="C17" s="168" t="s">
        <v>489</v>
      </c>
      <c r="D17" s="333">
        <f>D18+D20</f>
        <v>2150</v>
      </c>
      <c r="E17" s="220">
        <v>0</v>
      </c>
      <c r="F17" s="220">
        <v>0</v>
      </c>
    </row>
    <row r="18" spans="2:6" ht="45">
      <c r="B18" s="319"/>
      <c r="C18" s="181" t="s">
        <v>607</v>
      </c>
      <c r="D18" s="333">
        <v>2150</v>
      </c>
      <c r="E18" s="220">
        <v>0</v>
      </c>
      <c r="F18" s="220">
        <v>0</v>
      </c>
    </row>
    <row r="19" spans="2:6" ht="15" hidden="1">
      <c r="B19" s="319"/>
      <c r="C19" s="224" t="s">
        <v>267</v>
      </c>
      <c r="D19" s="318">
        <v>10569.028</v>
      </c>
      <c r="E19" s="220">
        <v>0</v>
      </c>
      <c r="F19" s="220">
        <v>0</v>
      </c>
    </row>
    <row r="20" spans="2:6" ht="30" hidden="1">
      <c r="B20" s="319"/>
      <c r="C20" s="340" t="s">
        <v>426</v>
      </c>
      <c r="D20" s="333"/>
      <c r="E20" s="333">
        <v>0</v>
      </c>
      <c r="F20" s="333">
        <v>0</v>
      </c>
    </row>
    <row r="21" spans="2:6" ht="30" hidden="1">
      <c r="B21" s="319"/>
      <c r="C21" s="180" t="s">
        <v>310</v>
      </c>
      <c r="D21" s="210">
        <v>6.3</v>
      </c>
      <c r="E21" s="220">
        <v>0</v>
      </c>
      <c r="F21" s="334">
        <v>0</v>
      </c>
    </row>
    <row r="22" spans="2:6" ht="45">
      <c r="B22" s="182">
        <v>8</v>
      </c>
      <c r="C22" s="180" t="s">
        <v>266</v>
      </c>
      <c r="D22" s="220">
        <v>31.7</v>
      </c>
      <c r="E22" s="220">
        <v>31.7</v>
      </c>
      <c r="F22" s="334">
        <v>31.7</v>
      </c>
    </row>
    <row r="23" spans="2:6" ht="15">
      <c r="B23" s="182">
        <v>9</v>
      </c>
      <c r="C23" s="341" t="s">
        <v>503</v>
      </c>
      <c r="D23" s="220">
        <v>32.25</v>
      </c>
      <c r="E23" s="220">
        <v>0</v>
      </c>
      <c r="F23" s="334">
        <v>0</v>
      </c>
    </row>
    <row r="24" spans="2:6" ht="29.25" customHeight="1">
      <c r="B24" s="158">
        <v>10</v>
      </c>
      <c r="C24" s="401" t="s">
        <v>602</v>
      </c>
      <c r="D24" s="220">
        <v>526</v>
      </c>
      <c r="E24" s="220">
        <v>0</v>
      </c>
      <c r="F24" s="220">
        <v>0</v>
      </c>
    </row>
    <row r="25" spans="2:6" ht="28.5" customHeight="1">
      <c r="B25" s="182">
        <v>11</v>
      </c>
      <c r="C25" s="347" t="s">
        <v>539</v>
      </c>
      <c r="D25" s="220">
        <v>16</v>
      </c>
      <c r="E25" s="348">
        <v>0</v>
      </c>
      <c r="F25" s="348">
        <v>0</v>
      </c>
    </row>
    <row r="26" spans="2:6" ht="29.25" customHeight="1">
      <c r="B26" s="182">
        <v>12</v>
      </c>
      <c r="C26" s="347" t="s">
        <v>540</v>
      </c>
      <c r="D26" s="348">
        <v>16</v>
      </c>
      <c r="E26" s="348">
        <v>0</v>
      </c>
      <c r="F26" s="348">
        <v>0</v>
      </c>
    </row>
    <row r="27" spans="2:6" ht="45.75" customHeight="1">
      <c r="B27" s="182">
        <v>13</v>
      </c>
      <c r="C27" s="347" t="s">
        <v>584</v>
      </c>
      <c r="D27" s="348">
        <v>33.3</v>
      </c>
      <c r="E27" s="348">
        <v>33.3</v>
      </c>
      <c r="F27" s="348">
        <v>33.3</v>
      </c>
    </row>
    <row r="28" spans="2:6" ht="14.25">
      <c r="B28" s="320"/>
      <c r="C28" s="321" t="s">
        <v>46</v>
      </c>
      <c r="D28" s="349">
        <f>D8+D9+D10+D11+D13+D14+D17+D22+D23+D24+D25+D26+D27</f>
        <v>6143.65</v>
      </c>
      <c r="E28" s="349">
        <f>E8+E9+E10+E11+E13+E14+E17+E22+E23+E24+E25+E26+E27</f>
        <v>569.8</v>
      </c>
      <c r="F28" s="349">
        <f>F8+F9+F10+F11+F13+F14+F17+F22+F23+F24+F25+F26+F27</f>
        <v>544.4</v>
      </c>
    </row>
  </sheetData>
  <sheetProtection/>
  <mergeCells count="3">
    <mergeCell ref="B4:F4"/>
    <mergeCell ref="C1:F1"/>
    <mergeCell ref="C3:F3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8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52.57421875" style="0" customWidth="1"/>
    <col min="3" max="3" width="12.7109375" style="0" customWidth="1"/>
    <col min="4" max="4" width="13.00390625" style="0" customWidth="1"/>
  </cols>
  <sheetData>
    <row r="1" spans="1:4" ht="15">
      <c r="A1" s="4"/>
      <c r="B1" s="4"/>
      <c r="C1" s="448" t="s">
        <v>319</v>
      </c>
      <c r="D1" s="448"/>
    </row>
    <row r="2" spans="1:5" ht="15">
      <c r="A2" s="4"/>
      <c r="B2" s="122" t="s">
        <v>663</v>
      </c>
      <c r="C2" s="122"/>
      <c r="D2" s="122"/>
      <c r="E2" s="122"/>
    </row>
    <row r="3" spans="1:4" ht="15">
      <c r="A3" s="4"/>
      <c r="B3" s="4"/>
      <c r="C3" s="122"/>
      <c r="D3" s="123"/>
    </row>
    <row r="4" spans="1:4" ht="15">
      <c r="A4" s="4"/>
      <c r="B4" s="4"/>
      <c r="C4" s="4"/>
      <c r="D4" s="4"/>
    </row>
    <row r="5" spans="1:4" ht="40.5" customHeight="1">
      <c r="A5" s="512" t="s">
        <v>612</v>
      </c>
      <c r="B5" s="512"/>
      <c r="C5" s="512"/>
      <c r="D5" s="512"/>
    </row>
    <row r="6" spans="1:4" ht="15">
      <c r="A6" s="124" t="s">
        <v>41</v>
      </c>
      <c r="B6" s="4"/>
      <c r="C6" s="4"/>
      <c r="D6" s="125"/>
    </row>
    <row r="7" spans="1:4" ht="12.75">
      <c r="A7" s="161" t="s">
        <v>126</v>
      </c>
      <c r="B7" s="162" t="s">
        <v>42</v>
      </c>
      <c r="C7" s="513" t="s">
        <v>610</v>
      </c>
      <c r="D7" s="514"/>
    </row>
    <row r="8" spans="1:4" ht="28.5" customHeight="1">
      <c r="A8" s="161" t="s">
        <v>153</v>
      </c>
      <c r="B8" s="140" t="s">
        <v>326</v>
      </c>
      <c r="C8" s="515">
        <v>0</v>
      </c>
      <c r="D8" s="516"/>
    </row>
    <row r="9" spans="1:4" ht="12.75">
      <c r="A9" s="161" t="s">
        <v>43</v>
      </c>
      <c r="B9" s="163" t="s">
        <v>53</v>
      </c>
      <c r="C9" s="515">
        <f>C10</f>
        <v>0</v>
      </c>
      <c r="D9" s="516"/>
    </row>
    <row r="10" spans="1:4" ht="25.5">
      <c r="A10" s="161" t="s">
        <v>44</v>
      </c>
      <c r="B10" s="163" t="s">
        <v>54</v>
      </c>
      <c r="C10" s="517">
        <v>0</v>
      </c>
      <c r="D10" s="517"/>
    </row>
    <row r="11" spans="1:4" ht="28.5" customHeight="1" hidden="1">
      <c r="A11" s="161" t="s">
        <v>59</v>
      </c>
      <c r="B11" s="163" t="s">
        <v>60</v>
      </c>
      <c r="C11" s="517">
        <v>0</v>
      </c>
      <c r="D11" s="517"/>
    </row>
    <row r="12" spans="1:4" ht="25.5" hidden="1">
      <c r="A12" s="161" t="s">
        <v>61</v>
      </c>
      <c r="B12" s="163" t="s">
        <v>62</v>
      </c>
      <c r="C12" s="517">
        <v>0</v>
      </c>
      <c r="D12" s="517"/>
    </row>
    <row r="13" spans="1:4" ht="25.5" hidden="1">
      <c r="A13" s="161" t="s">
        <v>63</v>
      </c>
      <c r="B13" s="163" t="s">
        <v>40</v>
      </c>
      <c r="C13" s="517">
        <v>0</v>
      </c>
      <c r="D13" s="517"/>
    </row>
    <row r="14" spans="1:4" ht="12.75">
      <c r="A14" s="164"/>
      <c r="B14" s="164"/>
      <c r="C14" s="122"/>
      <c r="D14" s="165"/>
    </row>
    <row r="15" spans="1:4" ht="15" customHeight="1">
      <c r="A15" s="4"/>
      <c r="B15" s="465" t="s">
        <v>320</v>
      </c>
      <c r="C15" s="511"/>
      <c r="D15" s="511"/>
    </row>
    <row r="16" spans="1:4" ht="15" customHeight="1">
      <c r="A16" s="4"/>
      <c r="B16" s="465" t="s">
        <v>662</v>
      </c>
      <c r="C16" s="511"/>
      <c r="D16" s="511"/>
    </row>
    <row r="17" spans="3:4" ht="12.75">
      <c r="C17" s="518"/>
      <c r="D17" s="518"/>
    </row>
    <row r="18" spans="3:4" ht="12.75">
      <c r="C18" s="122"/>
      <c r="D18" s="122"/>
    </row>
    <row r="19" spans="1:4" ht="35.25" customHeight="1">
      <c r="A19" s="512" t="s">
        <v>611</v>
      </c>
      <c r="B19" s="512"/>
      <c r="C19" s="512"/>
      <c r="D19" s="512"/>
    </row>
    <row r="20" spans="1:4" ht="15">
      <c r="A20" s="124" t="s">
        <v>41</v>
      </c>
      <c r="B20" s="4"/>
      <c r="C20" s="4"/>
      <c r="D20" s="125"/>
    </row>
    <row r="21" spans="1:4" ht="12.75">
      <c r="A21" s="519" t="s">
        <v>126</v>
      </c>
      <c r="B21" s="519" t="s">
        <v>42</v>
      </c>
      <c r="C21" s="520" t="s">
        <v>327</v>
      </c>
      <c r="D21" s="520" t="s">
        <v>606</v>
      </c>
    </row>
    <row r="22" spans="1:4" ht="35.25" customHeight="1">
      <c r="A22" s="519"/>
      <c r="B22" s="519"/>
      <c r="C22" s="521"/>
      <c r="D22" s="521"/>
    </row>
    <row r="23" spans="1:4" ht="28.5" customHeight="1">
      <c r="A23" s="126" t="s">
        <v>153</v>
      </c>
      <c r="B23" s="140" t="s">
        <v>326</v>
      </c>
      <c r="C23" s="159">
        <v>0</v>
      </c>
      <c r="D23" s="159">
        <v>0</v>
      </c>
    </row>
    <row r="24" spans="1:4" ht="15">
      <c r="A24" s="126" t="s">
        <v>43</v>
      </c>
      <c r="B24" s="163" t="s">
        <v>53</v>
      </c>
      <c r="C24" s="159">
        <v>0</v>
      </c>
      <c r="D24" s="159">
        <v>0</v>
      </c>
    </row>
    <row r="25" spans="1:4" ht="15">
      <c r="A25" s="126" t="s">
        <v>44</v>
      </c>
      <c r="B25" s="163" t="s">
        <v>45</v>
      </c>
      <c r="C25" s="159">
        <v>0</v>
      </c>
      <c r="D25" s="159">
        <v>0</v>
      </c>
    </row>
    <row r="26" spans="1:4" ht="31.5" customHeight="1" hidden="1">
      <c r="A26" s="161" t="s">
        <v>59</v>
      </c>
      <c r="B26" s="163" t="s">
        <v>60</v>
      </c>
      <c r="C26" s="166">
        <v>0</v>
      </c>
      <c r="D26" s="159">
        <v>0</v>
      </c>
    </row>
    <row r="27" spans="1:4" ht="25.5" hidden="1">
      <c r="A27" s="161" t="s">
        <v>61</v>
      </c>
      <c r="B27" s="163" t="s">
        <v>62</v>
      </c>
      <c r="C27" s="166">
        <v>0</v>
      </c>
      <c r="D27" s="159">
        <v>0</v>
      </c>
    </row>
    <row r="28" spans="1:4" ht="25.5" hidden="1">
      <c r="A28" s="161" t="s">
        <v>63</v>
      </c>
      <c r="B28" s="163" t="s">
        <v>40</v>
      </c>
      <c r="C28" s="166">
        <v>0</v>
      </c>
      <c r="D28" s="159">
        <v>0</v>
      </c>
    </row>
    <row r="29" ht="12.75" hidden="1"/>
  </sheetData>
  <sheetProtection/>
  <mergeCells count="17">
    <mergeCell ref="C1:D1"/>
    <mergeCell ref="C17:D17"/>
    <mergeCell ref="C11:D11"/>
    <mergeCell ref="C12:D12"/>
    <mergeCell ref="A19:D19"/>
    <mergeCell ref="A21:A22"/>
    <mergeCell ref="B21:B22"/>
    <mergeCell ref="C21:C22"/>
    <mergeCell ref="D21:D22"/>
    <mergeCell ref="C13:D13"/>
    <mergeCell ref="B16:D16"/>
    <mergeCell ref="B15:D15"/>
    <mergeCell ref="A5:D5"/>
    <mergeCell ref="C7:D7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50.140625" style="0" customWidth="1"/>
    <col min="3" max="3" width="10.140625" style="0" customWidth="1"/>
    <col min="4" max="4" width="11.57421875" style="0" customWidth="1"/>
  </cols>
  <sheetData>
    <row r="1" spans="1:4" ht="15">
      <c r="A1" s="4"/>
      <c r="B1" s="4"/>
      <c r="C1" s="448" t="s">
        <v>322</v>
      </c>
      <c r="D1" s="448"/>
    </row>
    <row r="2" spans="1:4" ht="15">
      <c r="A2" s="4"/>
      <c r="B2" s="448" t="s">
        <v>664</v>
      </c>
      <c r="C2" s="476"/>
      <c r="D2" s="476"/>
    </row>
    <row r="3" spans="1:4" ht="15">
      <c r="A3" s="4"/>
      <c r="B3" s="4"/>
      <c r="C3" s="122"/>
      <c r="D3" s="123"/>
    </row>
    <row r="4" spans="1:4" ht="15">
      <c r="A4" s="4"/>
      <c r="B4" s="4"/>
      <c r="C4" s="4"/>
      <c r="D4" s="4"/>
    </row>
    <row r="5" spans="1:4" ht="36.75" customHeight="1">
      <c r="A5" s="512" t="s">
        <v>613</v>
      </c>
      <c r="B5" s="512"/>
      <c r="C5" s="512"/>
      <c r="D5" s="512"/>
    </row>
    <row r="6" spans="1:4" ht="15">
      <c r="A6" s="124" t="s">
        <v>41</v>
      </c>
      <c r="B6" s="4"/>
      <c r="C6" s="4"/>
      <c r="D6" s="125"/>
    </row>
    <row r="7" spans="1:4" ht="26.25" customHeight="1">
      <c r="A7" s="161" t="s">
        <v>126</v>
      </c>
      <c r="B7" s="162" t="s">
        <v>42</v>
      </c>
      <c r="C7" s="513" t="s">
        <v>620</v>
      </c>
      <c r="D7" s="514"/>
    </row>
    <row r="8" spans="1:4" ht="38.25">
      <c r="A8" s="161">
        <v>1</v>
      </c>
      <c r="B8" s="163" t="s">
        <v>60</v>
      </c>
      <c r="C8" s="517">
        <v>0</v>
      </c>
      <c r="D8" s="517"/>
    </row>
    <row r="9" spans="1:4" ht="25.5">
      <c r="A9" s="161" t="s">
        <v>43</v>
      </c>
      <c r="B9" s="163" t="s">
        <v>62</v>
      </c>
      <c r="C9" s="517">
        <v>0</v>
      </c>
      <c r="D9" s="517"/>
    </row>
    <row r="10" spans="1:4" ht="25.5">
      <c r="A10" s="161" t="s">
        <v>323</v>
      </c>
      <c r="B10" s="163" t="s">
        <v>40</v>
      </c>
      <c r="C10" s="517">
        <v>0</v>
      </c>
      <c r="D10" s="517"/>
    </row>
    <row r="11" spans="1:4" ht="12.75">
      <c r="A11" s="164"/>
      <c r="B11" s="164"/>
      <c r="C11" s="122"/>
      <c r="D11" s="165"/>
    </row>
    <row r="12" spans="1:4" ht="15">
      <c r="A12" s="4"/>
      <c r="B12" s="465" t="s">
        <v>324</v>
      </c>
      <c r="C12" s="511"/>
      <c r="D12" s="511"/>
    </row>
    <row r="13" spans="1:4" ht="15">
      <c r="A13" s="4"/>
      <c r="B13" s="465" t="s">
        <v>665</v>
      </c>
      <c r="C13" s="511"/>
      <c r="D13" s="511"/>
    </row>
    <row r="14" spans="3:4" ht="12.75">
      <c r="C14" s="518"/>
      <c r="D14" s="518"/>
    </row>
    <row r="15" spans="3:4" ht="12.75">
      <c r="C15" s="122"/>
      <c r="D15" s="122"/>
    </row>
    <row r="16" spans="1:4" ht="33" customHeight="1">
      <c r="A16" s="512" t="s">
        <v>614</v>
      </c>
      <c r="B16" s="512"/>
      <c r="C16" s="512"/>
      <c r="D16" s="512"/>
    </row>
    <row r="17" spans="1:4" ht="15">
      <c r="A17" s="124" t="s">
        <v>41</v>
      </c>
      <c r="B17" s="4"/>
      <c r="C17" s="4"/>
      <c r="D17" s="125"/>
    </row>
    <row r="18" spans="1:4" ht="12.75">
      <c r="A18" s="519" t="s">
        <v>126</v>
      </c>
      <c r="B18" s="519" t="s">
        <v>42</v>
      </c>
      <c r="C18" s="522" t="s">
        <v>621</v>
      </c>
      <c r="D18" s="522" t="s">
        <v>622</v>
      </c>
    </row>
    <row r="19" spans="1:4" ht="54.75" customHeight="1">
      <c r="A19" s="519"/>
      <c r="B19" s="519"/>
      <c r="C19" s="522"/>
      <c r="D19" s="522"/>
    </row>
    <row r="20" spans="1:4" ht="38.25">
      <c r="A20" s="161" t="s">
        <v>325</v>
      </c>
      <c r="B20" s="163" t="s">
        <v>60</v>
      </c>
      <c r="C20" s="166">
        <v>0</v>
      </c>
      <c r="D20" s="159">
        <v>0</v>
      </c>
    </row>
    <row r="21" spans="1:4" ht="25.5">
      <c r="A21" s="161" t="s">
        <v>43</v>
      </c>
      <c r="B21" s="163" t="s">
        <v>62</v>
      </c>
      <c r="C21" s="166">
        <v>0</v>
      </c>
      <c r="D21" s="159">
        <v>0</v>
      </c>
    </row>
    <row r="22" spans="1:4" ht="25.5">
      <c r="A22" s="161" t="s">
        <v>323</v>
      </c>
      <c r="B22" s="163" t="s">
        <v>40</v>
      </c>
      <c r="C22" s="166">
        <v>0</v>
      </c>
      <c r="D22" s="159">
        <v>0</v>
      </c>
    </row>
  </sheetData>
  <sheetProtection/>
  <mergeCells count="15">
    <mergeCell ref="C1:D1"/>
    <mergeCell ref="B2:D2"/>
    <mergeCell ref="C9:D9"/>
    <mergeCell ref="C10:D10"/>
    <mergeCell ref="B12:D12"/>
    <mergeCell ref="B13:D13"/>
    <mergeCell ref="C14:D14"/>
    <mergeCell ref="A16:D16"/>
    <mergeCell ref="A5:D5"/>
    <mergeCell ref="C7:D7"/>
    <mergeCell ref="C8:D8"/>
    <mergeCell ref="A18:A19"/>
    <mergeCell ref="B18:B19"/>
    <mergeCell ref="C18:C19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55"/>
  <sheetViews>
    <sheetView zoomScalePageLayoutView="0" workbookViewId="0" topLeftCell="A25">
      <selection activeCell="A31" sqref="A31"/>
    </sheetView>
  </sheetViews>
  <sheetFormatPr defaultColWidth="9.140625" defaultRowHeight="12.75"/>
  <cols>
    <col min="1" max="1" width="6.28125" style="19" customWidth="1"/>
    <col min="2" max="2" width="20.421875" style="11" customWidth="1"/>
    <col min="3" max="3" width="67.00390625" style="12" customWidth="1"/>
    <col min="4" max="16384" width="9.140625" style="13" customWidth="1"/>
  </cols>
  <sheetData>
    <row r="1" spans="1:3" ht="12.75">
      <c r="A1" s="11"/>
      <c r="C1" s="96" t="s">
        <v>312</v>
      </c>
    </row>
    <row r="2" spans="1:3" ht="12.75">
      <c r="A2" s="11"/>
      <c r="C2" s="96" t="s">
        <v>638</v>
      </c>
    </row>
    <row r="3" spans="1:3" ht="12.75">
      <c r="A3" s="11"/>
      <c r="C3" s="96"/>
    </row>
    <row r="4" spans="1:3" ht="27" customHeight="1">
      <c r="A4" s="458" t="s">
        <v>29</v>
      </c>
      <c r="B4" s="458"/>
      <c r="C4" s="458"/>
    </row>
    <row r="5" spans="1:3" ht="12.75">
      <c r="A5" s="14"/>
      <c r="B5" s="14"/>
      <c r="C5" s="15"/>
    </row>
    <row r="6" spans="1:3" ht="22.5" customHeight="1">
      <c r="A6" s="455" t="s">
        <v>67</v>
      </c>
      <c r="B6" s="455"/>
      <c r="C6" s="456" t="s">
        <v>19</v>
      </c>
    </row>
    <row r="7" spans="1:3" ht="78.75">
      <c r="A7" s="44" t="s">
        <v>141</v>
      </c>
      <c r="B7" s="357" t="s">
        <v>564</v>
      </c>
      <c r="C7" s="457"/>
    </row>
    <row r="8" spans="1:3" ht="12.75">
      <c r="A8" s="101">
        <v>526</v>
      </c>
      <c r="B8" s="102"/>
      <c r="C8" s="103" t="s">
        <v>22</v>
      </c>
    </row>
    <row r="9" spans="1:3" ht="51.75" customHeight="1">
      <c r="A9" s="104" t="s">
        <v>21</v>
      </c>
      <c r="B9" s="102" t="s">
        <v>212</v>
      </c>
      <c r="C9" s="144" t="s">
        <v>233</v>
      </c>
    </row>
    <row r="10" spans="1:3" ht="57.75" customHeight="1">
      <c r="A10" s="372" t="s">
        <v>21</v>
      </c>
      <c r="B10" s="373" t="s">
        <v>624</v>
      </c>
      <c r="C10" s="131" t="s">
        <v>579</v>
      </c>
    </row>
    <row r="11" spans="1:3" ht="42" customHeight="1">
      <c r="A11" s="104" t="s">
        <v>21</v>
      </c>
      <c r="B11" s="102" t="s">
        <v>234</v>
      </c>
      <c r="C11" s="145" t="s">
        <v>453</v>
      </c>
    </row>
    <row r="12" spans="1:3" ht="57.75" customHeight="1">
      <c r="A12" s="104" t="s">
        <v>21</v>
      </c>
      <c r="B12" s="102" t="s">
        <v>235</v>
      </c>
      <c r="C12" s="145" t="s">
        <v>454</v>
      </c>
    </row>
    <row r="13" spans="1:3" ht="20.25" customHeight="1">
      <c r="A13" s="104" t="s">
        <v>21</v>
      </c>
      <c r="B13" s="102" t="s">
        <v>64</v>
      </c>
      <c r="C13" s="145" t="s">
        <v>455</v>
      </c>
    </row>
    <row r="14" spans="1:3" ht="60" customHeight="1">
      <c r="A14" s="104" t="s">
        <v>21</v>
      </c>
      <c r="B14" s="102" t="s">
        <v>30</v>
      </c>
      <c r="C14" s="358" t="s">
        <v>565</v>
      </c>
    </row>
    <row r="15" spans="1:3" ht="56.25" customHeight="1">
      <c r="A15" s="104" t="s">
        <v>21</v>
      </c>
      <c r="B15" s="102" t="s">
        <v>32</v>
      </c>
      <c r="C15" s="145" t="s">
        <v>623</v>
      </c>
    </row>
    <row r="16" spans="1:3" ht="69.75" customHeight="1">
      <c r="A16" s="104" t="s">
        <v>21</v>
      </c>
      <c r="B16" s="102" t="s">
        <v>31</v>
      </c>
      <c r="C16" s="145" t="s">
        <v>456</v>
      </c>
    </row>
    <row r="17" spans="1:3" ht="72" customHeight="1">
      <c r="A17" s="104" t="s">
        <v>21</v>
      </c>
      <c r="B17" s="102" t="s">
        <v>33</v>
      </c>
      <c r="C17" s="145" t="s">
        <v>457</v>
      </c>
    </row>
    <row r="18" spans="1:3" ht="30.75" customHeight="1">
      <c r="A18" s="104" t="s">
        <v>21</v>
      </c>
      <c r="B18" s="60" t="s">
        <v>237</v>
      </c>
      <c r="C18" s="146" t="s">
        <v>458</v>
      </c>
    </row>
    <row r="19" spans="1:3" ht="59.25" customHeight="1">
      <c r="A19" s="104" t="s">
        <v>21</v>
      </c>
      <c r="B19" s="102" t="s">
        <v>256</v>
      </c>
      <c r="C19" s="145" t="s">
        <v>459</v>
      </c>
    </row>
    <row r="20" spans="1:3" ht="47.25" customHeight="1">
      <c r="A20" s="104" t="s">
        <v>21</v>
      </c>
      <c r="B20" s="102" t="s">
        <v>238</v>
      </c>
      <c r="C20" s="145" t="s">
        <v>515</v>
      </c>
    </row>
    <row r="21" spans="1:3" ht="30.75" customHeight="1">
      <c r="A21" s="104" t="s">
        <v>21</v>
      </c>
      <c r="B21" s="102" t="s">
        <v>0</v>
      </c>
      <c r="C21" s="145" t="s">
        <v>460</v>
      </c>
    </row>
    <row r="22" spans="1:3" ht="20.25" customHeight="1">
      <c r="A22" s="104" t="s">
        <v>21</v>
      </c>
      <c r="B22" s="102" t="s">
        <v>1</v>
      </c>
      <c r="C22" s="145" t="s">
        <v>461</v>
      </c>
    </row>
    <row r="23" spans="1:3" ht="44.25" customHeight="1">
      <c r="A23" s="104" t="s">
        <v>21</v>
      </c>
      <c r="B23" s="102" t="s">
        <v>34</v>
      </c>
      <c r="C23" s="145" t="s">
        <v>462</v>
      </c>
    </row>
    <row r="24" spans="1:3" ht="18" customHeight="1">
      <c r="A24" s="104" t="s">
        <v>21</v>
      </c>
      <c r="B24" s="102" t="s">
        <v>2</v>
      </c>
      <c r="C24" s="145" t="s">
        <v>463</v>
      </c>
    </row>
    <row r="25" spans="1:3" ht="32.25" customHeight="1">
      <c r="A25" s="104" t="s">
        <v>21</v>
      </c>
      <c r="B25" s="436" t="s">
        <v>627</v>
      </c>
      <c r="C25" s="358" t="s">
        <v>464</v>
      </c>
    </row>
    <row r="26" spans="1:3" ht="19.5" customHeight="1">
      <c r="A26" s="104" t="s">
        <v>21</v>
      </c>
      <c r="B26" s="436" t="s">
        <v>625</v>
      </c>
      <c r="C26" s="437" t="s">
        <v>465</v>
      </c>
    </row>
    <row r="27" spans="1:3" ht="27.75" customHeight="1">
      <c r="A27" s="104" t="s">
        <v>21</v>
      </c>
      <c r="B27" s="436" t="s">
        <v>628</v>
      </c>
      <c r="C27" s="358" t="s">
        <v>468</v>
      </c>
    </row>
    <row r="28" spans="1:3" ht="27.75" customHeight="1">
      <c r="A28" s="104" t="s">
        <v>21</v>
      </c>
      <c r="B28" s="436" t="s">
        <v>643</v>
      </c>
      <c r="C28" s="358" t="s">
        <v>467</v>
      </c>
    </row>
    <row r="29" spans="1:3" ht="19.5" customHeight="1">
      <c r="A29" s="104" t="s">
        <v>21</v>
      </c>
      <c r="B29" s="436" t="s">
        <v>658</v>
      </c>
      <c r="C29" s="358" t="s">
        <v>466</v>
      </c>
    </row>
    <row r="30" spans="1:3" ht="54.75" customHeight="1">
      <c r="A30" s="104" t="s">
        <v>21</v>
      </c>
      <c r="B30" s="436" t="s">
        <v>660</v>
      </c>
      <c r="C30" s="358" t="s">
        <v>659</v>
      </c>
    </row>
    <row r="31" spans="1:3" ht="25.5">
      <c r="A31" s="104" t="s">
        <v>21</v>
      </c>
      <c r="B31" s="436" t="s">
        <v>630</v>
      </c>
      <c r="C31" s="358" t="s">
        <v>469</v>
      </c>
    </row>
    <row r="32" spans="1:3" ht="51">
      <c r="A32" s="104" t="s">
        <v>21</v>
      </c>
      <c r="B32" s="434" t="s">
        <v>634</v>
      </c>
      <c r="C32" s="435" t="s">
        <v>635</v>
      </c>
    </row>
    <row r="33" spans="1:3" ht="25.5">
      <c r="A33" s="104" t="s">
        <v>21</v>
      </c>
      <c r="B33" s="434" t="s">
        <v>636</v>
      </c>
      <c r="C33" s="435" t="s">
        <v>637</v>
      </c>
    </row>
    <row r="34" spans="1:3" ht="18" customHeight="1">
      <c r="A34" s="104" t="s">
        <v>21</v>
      </c>
      <c r="B34" s="102" t="s">
        <v>282</v>
      </c>
      <c r="C34" s="154" t="s">
        <v>516</v>
      </c>
    </row>
    <row r="35" spans="1:3" ht="68.25" customHeight="1">
      <c r="A35" s="104" t="s">
        <v>21</v>
      </c>
      <c r="B35" s="102" t="s">
        <v>258</v>
      </c>
      <c r="C35" s="154" t="s">
        <v>563</v>
      </c>
    </row>
    <row r="36" spans="1:3" ht="27" customHeight="1">
      <c r="A36" s="104" t="s">
        <v>21</v>
      </c>
      <c r="B36" s="102" t="s">
        <v>35</v>
      </c>
      <c r="C36" s="147" t="s">
        <v>470</v>
      </c>
    </row>
    <row r="37" spans="1:3" ht="44.25" customHeight="1">
      <c r="A37" s="104" t="s">
        <v>21</v>
      </c>
      <c r="B37" s="102" t="s">
        <v>631</v>
      </c>
      <c r="C37" s="147" t="s">
        <v>517</v>
      </c>
    </row>
    <row r="38" spans="1:3" ht="31.5" customHeight="1">
      <c r="A38" s="104" t="s">
        <v>21</v>
      </c>
      <c r="B38" s="102" t="s">
        <v>633</v>
      </c>
      <c r="C38" s="143" t="s">
        <v>632</v>
      </c>
    </row>
    <row r="39" spans="1:3" ht="12.75" hidden="1">
      <c r="A39" s="121" t="s">
        <v>36</v>
      </c>
      <c r="B39" s="105"/>
      <c r="C39" s="148" t="s">
        <v>5</v>
      </c>
    </row>
    <row r="40" spans="1:3" ht="28.5" customHeight="1" hidden="1">
      <c r="A40" s="121"/>
      <c r="B40" s="106" t="s">
        <v>6</v>
      </c>
      <c r="C40" s="136" t="s">
        <v>7</v>
      </c>
    </row>
    <row r="41" spans="1:3" ht="25.5" hidden="1">
      <c r="A41" s="17" t="s">
        <v>180</v>
      </c>
      <c r="B41" s="16" t="s">
        <v>185</v>
      </c>
      <c r="C41" s="147" t="s">
        <v>186</v>
      </c>
    </row>
    <row r="42" spans="1:3" ht="38.25" hidden="1">
      <c r="A42" s="17" t="s">
        <v>180</v>
      </c>
      <c r="B42" s="16" t="s">
        <v>142</v>
      </c>
      <c r="C42" s="147" t="s">
        <v>120</v>
      </c>
    </row>
    <row r="43" spans="1:3" ht="25.5" hidden="1">
      <c r="A43" s="17" t="s">
        <v>180</v>
      </c>
      <c r="B43" s="16" t="s">
        <v>121</v>
      </c>
      <c r="C43" s="147" t="s">
        <v>122</v>
      </c>
    </row>
    <row r="44" spans="1:3" ht="51" hidden="1">
      <c r="A44" s="17" t="s">
        <v>180</v>
      </c>
      <c r="B44" s="16" t="s">
        <v>87</v>
      </c>
      <c r="C44" s="149" t="s">
        <v>143</v>
      </c>
    </row>
    <row r="45" spans="1:3" ht="38.25" hidden="1">
      <c r="A45" s="17" t="s">
        <v>180</v>
      </c>
      <c r="B45" s="16" t="s">
        <v>144</v>
      </c>
      <c r="C45" s="147" t="s">
        <v>123</v>
      </c>
    </row>
    <row r="46" spans="1:3" ht="38.25" hidden="1">
      <c r="A46" s="17" t="s">
        <v>180</v>
      </c>
      <c r="B46" s="16" t="s">
        <v>184</v>
      </c>
      <c r="C46" s="147" t="s">
        <v>124</v>
      </c>
    </row>
    <row r="47" spans="1:3" ht="38.25" hidden="1">
      <c r="A47" s="17" t="s">
        <v>180</v>
      </c>
      <c r="B47" s="18" t="s">
        <v>76</v>
      </c>
      <c r="C47" s="147" t="s">
        <v>125</v>
      </c>
    </row>
    <row r="48" spans="1:3" ht="12.75" hidden="1">
      <c r="A48" s="17" t="s">
        <v>180</v>
      </c>
      <c r="B48" s="18" t="s">
        <v>73</v>
      </c>
      <c r="C48" s="150" t="s">
        <v>127</v>
      </c>
    </row>
    <row r="49" spans="1:3" ht="25.5" hidden="1">
      <c r="A49" s="17" t="s">
        <v>180</v>
      </c>
      <c r="B49" s="18" t="s">
        <v>74</v>
      </c>
      <c r="C49" s="150" t="s">
        <v>128</v>
      </c>
    </row>
    <row r="50" spans="1:3" ht="25.5" hidden="1">
      <c r="A50" s="17" t="s">
        <v>180</v>
      </c>
      <c r="B50" s="18" t="s">
        <v>75</v>
      </c>
      <c r="C50" s="150" t="s">
        <v>175</v>
      </c>
    </row>
    <row r="51" spans="1:3" ht="12.75" hidden="1">
      <c r="A51" s="17" t="s">
        <v>180</v>
      </c>
      <c r="B51" s="18" t="s">
        <v>183</v>
      </c>
      <c r="C51" s="151" t="s">
        <v>150</v>
      </c>
    </row>
    <row r="52" spans="1:3" ht="12.75" hidden="1">
      <c r="A52" s="17" t="s">
        <v>180</v>
      </c>
      <c r="B52" s="18" t="s">
        <v>151</v>
      </c>
      <c r="C52" s="152" t="s">
        <v>152</v>
      </c>
    </row>
    <row r="53" spans="1:3" ht="12.75" hidden="1">
      <c r="A53" s="17" t="s">
        <v>180</v>
      </c>
      <c r="B53" s="16" t="s">
        <v>178</v>
      </c>
      <c r="C53" s="147" t="s">
        <v>179</v>
      </c>
    </row>
    <row r="54" spans="1:3" ht="12.75" hidden="1">
      <c r="A54" s="17" t="s">
        <v>180</v>
      </c>
      <c r="B54" s="16" t="s">
        <v>161</v>
      </c>
      <c r="C54" s="147" t="s">
        <v>162</v>
      </c>
    </row>
    <row r="55" spans="1:3" ht="54.75" customHeight="1" hidden="1">
      <c r="A55" s="81" t="s">
        <v>180</v>
      </c>
      <c r="B55" s="82" t="s">
        <v>136</v>
      </c>
      <c r="C55" s="153" t="s">
        <v>145</v>
      </c>
    </row>
  </sheetData>
  <sheetProtection/>
  <mergeCells count="3">
    <mergeCell ref="A6:B6"/>
    <mergeCell ref="C6:C7"/>
    <mergeCell ref="A4:C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"/>
  <sheetViews>
    <sheetView zoomScalePageLayoutView="0" workbookViewId="0" topLeftCell="A10">
      <selection activeCell="H6" sqref="H6"/>
    </sheetView>
  </sheetViews>
  <sheetFormatPr defaultColWidth="9.140625" defaultRowHeight="12.75"/>
  <cols>
    <col min="1" max="1" width="6.140625" style="7" customWidth="1"/>
    <col min="2" max="2" width="13.421875" style="2" customWidth="1"/>
    <col min="3" max="3" width="21.00390625" style="7" customWidth="1"/>
    <col min="4" max="4" width="8.8515625" style="7" customWidth="1"/>
    <col min="5" max="5" width="46.00390625" style="72" customWidth="1"/>
    <col min="6" max="16384" width="9.140625" style="2" customWidth="1"/>
  </cols>
  <sheetData>
    <row r="1" ht="14.25" customHeight="1">
      <c r="E1" s="353" t="s">
        <v>313</v>
      </c>
    </row>
    <row r="2" ht="15" customHeight="1">
      <c r="E2" s="7" t="s">
        <v>640</v>
      </c>
    </row>
    <row r="3" spans="4:5" ht="13.5" customHeight="1">
      <c r="D3" s="465"/>
      <c r="E3" s="465"/>
    </row>
    <row r="4" ht="12" customHeight="1">
      <c r="E4" s="80"/>
    </row>
    <row r="5" spans="1:5" s="72" customFormat="1" ht="33.75" customHeight="1">
      <c r="A5" s="462" t="s">
        <v>28</v>
      </c>
      <c r="B5" s="462"/>
      <c r="C5" s="462"/>
      <c r="D5" s="462"/>
      <c r="E5" s="462"/>
    </row>
    <row r="6" ht="10.5" customHeight="1"/>
    <row r="7" spans="1:5" s="6" customFormat="1" ht="30" customHeight="1">
      <c r="A7" s="463" t="s">
        <v>67</v>
      </c>
      <c r="B7" s="463"/>
      <c r="C7" s="463"/>
      <c r="D7" s="463"/>
      <c r="E7" s="463" t="s">
        <v>231</v>
      </c>
    </row>
    <row r="8" spans="1:5" s="6" customFormat="1" ht="76.5">
      <c r="A8" s="3" t="s">
        <v>232</v>
      </c>
      <c r="B8" s="466" t="s">
        <v>471</v>
      </c>
      <c r="C8" s="467"/>
      <c r="D8" s="468"/>
      <c r="E8" s="464"/>
    </row>
    <row r="9" spans="1:5" s="6" customFormat="1" ht="12.75">
      <c r="A9" s="99">
        <v>526</v>
      </c>
      <c r="B9" s="469"/>
      <c r="C9" s="470"/>
      <c r="D9" s="471"/>
      <c r="E9" s="99" t="s">
        <v>22</v>
      </c>
    </row>
    <row r="10" spans="1:5" ht="51">
      <c r="A10" s="8">
        <v>526</v>
      </c>
      <c r="B10" s="459" t="s">
        <v>280</v>
      </c>
      <c r="C10" s="460"/>
      <c r="D10" s="461"/>
      <c r="E10" s="140" t="s">
        <v>296</v>
      </c>
    </row>
    <row r="11" spans="1:5" ht="51">
      <c r="A11" s="8">
        <v>526</v>
      </c>
      <c r="B11" s="459" t="s">
        <v>472</v>
      </c>
      <c r="C11" s="460"/>
      <c r="D11" s="461"/>
      <c r="E11" s="140" t="s">
        <v>297</v>
      </c>
    </row>
    <row r="12" spans="1:5" ht="25.5">
      <c r="A12" s="8">
        <v>526</v>
      </c>
      <c r="B12" s="459" t="s">
        <v>473</v>
      </c>
      <c r="C12" s="460"/>
      <c r="D12" s="461"/>
      <c r="E12" s="140" t="s">
        <v>25</v>
      </c>
    </row>
    <row r="13" spans="1:5" ht="25.5">
      <c r="A13" s="8">
        <v>526</v>
      </c>
      <c r="B13" s="459" t="s">
        <v>474</v>
      </c>
      <c r="C13" s="460"/>
      <c r="D13" s="461"/>
      <c r="E13" s="140" t="s">
        <v>26</v>
      </c>
    </row>
  </sheetData>
  <sheetProtection/>
  <mergeCells count="10">
    <mergeCell ref="B13:D13"/>
    <mergeCell ref="A5:E5"/>
    <mergeCell ref="A7:D7"/>
    <mergeCell ref="E7:E8"/>
    <mergeCell ref="D3:E3"/>
    <mergeCell ref="B8:D8"/>
    <mergeCell ref="B9:D9"/>
    <mergeCell ref="B10:D10"/>
    <mergeCell ref="B11:D11"/>
    <mergeCell ref="B12:D12"/>
  </mergeCells>
  <printOptions/>
  <pageMargins left="0.5905511811023623" right="0.275590551181102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9"/>
  <sheetViews>
    <sheetView zoomScalePageLayoutView="0" workbookViewId="0" topLeftCell="A9">
      <selection activeCell="A56" sqref="A56:D79"/>
    </sheetView>
  </sheetViews>
  <sheetFormatPr defaultColWidth="9.140625" defaultRowHeight="12.75"/>
  <cols>
    <col min="1" max="1" width="5.140625" style="20" customWidth="1"/>
    <col min="2" max="2" width="20.28125" style="21" customWidth="1"/>
    <col min="3" max="3" width="65.7109375" style="127" customWidth="1"/>
    <col min="4" max="4" width="10.00390625" style="32" customWidth="1"/>
    <col min="5" max="16384" width="9.140625" style="22" customWidth="1"/>
  </cols>
  <sheetData>
    <row r="1" spans="3:4" ht="12.75">
      <c r="C1" s="473" t="s">
        <v>314</v>
      </c>
      <c r="D1" s="473"/>
    </row>
    <row r="2" spans="3:4" ht="12.75">
      <c r="C2" s="473" t="s">
        <v>647</v>
      </c>
      <c r="D2" s="473"/>
    </row>
    <row r="3" spans="1:4" s="23" customFormat="1" ht="12.75">
      <c r="A3" s="475"/>
      <c r="B3" s="475"/>
      <c r="C3" s="475"/>
      <c r="D3" s="475"/>
    </row>
    <row r="4" spans="1:4" ht="15.75">
      <c r="A4" s="474" t="s">
        <v>571</v>
      </c>
      <c r="B4" s="474"/>
      <c r="C4" s="474"/>
      <c r="D4" s="474"/>
    </row>
    <row r="5" spans="2:4" ht="12.75">
      <c r="B5" s="472"/>
      <c r="C5" s="472"/>
      <c r="D5" s="472"/>
    </row>
    <row r="6" spans="1:4" ht="22.5">
      <c r="A6" s="36" t="s">
        <v>99</v>
      </c>
      <c r="B6" s="61"/>
      <c r="C6" s="47" t="s">
        <v>100</v>
      </c>
      <c r="D6" s="48" t="s">
        <v>88</v>
      </c>
    </row>
    <row r="7" spans="1:5" s="25" customFormat="1" ht="25.5">
      <c r="A7" s="46" t="s">
        <v>177</v>
      </c>
      <c r="B7" s="49" t="s">
        <v>101</v>
      </c>
      <c r="C7" s="49" t="s">
        <v>102</v>
      </c>
      <c r="D7" s="120">
        <f>D8+D13+D19+D22+D36+D39+D48</f>
        <v>31975.9</v>
      </c>
      <c r="E7" s="45"/>
    </row>
    <row r="8" spans="1:4" s="25" customFormat="1" ht="25.5">
      <c r="A8" s="46" t="s">
        <v>177</v>
      </c>
      <c r="B8" s="49" t="s">
        <v>103</v>
      </c>
      <c r="C8" s="49" t="s">
        <v>104</v>
      </c>
      <c r="D8" s="50">
        <f>D9</f>
        <v>5432</v>
      </c>
    </row>
    <row r="9" spans="1:4" ht="12.75">
      <c r="A9" s="62" t="s">
        <v>177</v>
      </c>
      <c r="B9" s="63" t="s">
        <v>105</v>
      </c>
      <c r="C9" s="30" t="s">
        <v>106</v>
      </c>
      <c r="D9" s="51">
        <f>D11+D12</f>
        <v>5432</v>
      </c>
    </row>
    <row r="10" spans="1:4" s="27" customFormat="1" ht="38.25" hidden="1">
      <c r="A10" s="26" t="s">
        <v>107</v>
      </c>
      <c r="B10" s="30" t="s">
        <v>108</v>
      </c>
      <c r="C10" s="30" t="s">
        <v>82</v>
      </c>
      <c r="D10" s="51">
        <v>0</v>
      </c>
    </row>
    <row r="11" spans="1:4" s="27" customFormat="1" ht="51" customHeight="1">
      <c r="A11" s="26" t="s">
        <v>107</v>
      </c>
      <c r="B11" s="146" t="s">
        <v>108</v>
      </c>
      <c r="C11" s="169" t="s">
        <v>273</v>
      </c>
      <c r="D11" s="51">
        <v>5246.1</v>
      </c>
    </row>
    <row r="12" spans="1:4" s="27" customFormat="1" ht="76.5">
      <c r="A12" s="26" t="s">
        <v>107</v>
      </c>
      <c r="B12" s="146" t="s">
        <v>239</v>
      </c>
      <c r="C12" s="170" t="s">
        <v>274</v>
      </c>
      <c r="D12" s="51">
        <v>185.9</v>
      </c>
    </row>
    <row r="13" spans="1:4" s="27" customFormat="1" ht="25.5">
      <c r="A13" s="46" t="s">
        <v>177</v>
      </c>
      <c r="B13" s="177" t="s">
        <v>259</v>
      </c>
      <c r="C13" s="178" t="s">
        <v>260</v>
      </c>
      <c r="D13" s="216">
        <f>D14</f>
        <v>1908.5</v>
      </c>
    </row>
    <row r="14" spans="1:4" s="27" customFormat="1" ht="25.5">
      <c r="A14" s="41" t="s">
        <v>177</v>
      </c>
      <c r="B14" s="179" t="s">
        <v>261</v>
      </c>
      <c r="C14" s="172" t="s">
        <v>262</v>
      </c>
      <c r="D14" s="51">
        <f>D15+D16+D17+D18</f>
        <v>1908.5</v>
      </c>
    </row>
    <row r="15" spans="1:4" s="27" customFormat="1" ht="51">
      <c r="A15" s="41" t="s">
        <v>177</v>
      </c>
      <c r="B15" s="179" t="s">
        <v>263</v>
      </c>
      <c r="C15" s="172" t="s">
        <v>276</v>
      </c>
      <c r="D15" s="51">
        <v>611.1</v>
      </c>
    </row>
    <row r="16" spans="1:4" s="27" customFormat="1" ht="63.75">
      <c r="A16" s="41" t="s">
        <v>177</v>
      </c>
      <c r="B16" s="179" t="s">
        <v>264</v>
      </c>
      <c r="C16" s="172" t="s">
        <v>277</v>
      </c>
      <c r="D16" s="51">
        <v>5.4</v>
      </c>
    </row>
    <row r="17" spans="1:4" s="27" customFormat="1" ht="51">
      <c r="A17" s="41" t="s">
        <v>177</v>
      </c>
      <c r="B17" s="179" t="s">
        <v>265</v>
      </c>
      <c r="C17" s="172" t="s">
        <v>278</v>
      </c>
      <c r="D17" s="51">
        <v>1292</v>
      </c>
    </row>
    <row r="18" spans="1:4" s="27" customFormat="1" ht="38.25" hidden="1">
      <c r="A18" s="41" t="s">
        <v>177</v>
      </c>
      <c r="B18" s="179" t="s">
        <v>270</v>
      </c>
      <c r="C18" s="172" t="s">
        <v>271</v>
      </c>
      <c r="D18" s="51">
        <v>0</v>
      </c>
    </row>
    <row r="19" spans="1:4" s="29" customFormat="1" ht="17.25" customHeight="1">
      <c r="A19" s="28" t="s">
        <v>177</v>
      </c>
      <c r="B19" s="31" t="s">
        <v>154</v>
      </c>
      <c r="C19" s="130" t="s">
        <v>96</v>
      </c>
      <c r="D19" s="50">
        <f>D20+D21</f>
        <v>10.1</v>
      </c>
    </row>
    <row r="20" spans="1:4" s="27" customFormat="1" ht="12.75" hidden="1">
      <c r="A20" s="26" t="s">
        <v>107</v>
      </c>
      <c r="B20" s="30" t="s">
        <v>89</v>
      </c>
      <c r="C20" s="30" t="s">
        <v>155</v>
      </c>
      <c r="D20" s="51">
        <v>0</v>
      </c>
    </row>
    <row r="21" spans="1:4" s="27" customFormat="1" ht="12.75">
      <c r="A21" s="26" t="s">
        <v>107</v>
      </c>
      <c r="B21" s="146" t="s">
        <v>240</v>
      </c>
      <c r="C21" s="146" t="s">
        <v>241</v>
      </c>
      <c r="D21" s="51">
        <v>10.1</v>
      </c>
    </row>
    <row r="22" spans="1:4" s="29" customFormat="1" ht="16.5" customHeight="1">
      <c r="A22" s="28" t="s">
        <v>177</v>
      </c>
      <c r="B22" s="31" t="s">
        <v>97</v>
      </c>
      <c r="C22" s="31" t="s">
        <v>98</v>
      </c>
      <c r="D22" s="50">
        <f>D23+D29+D25</f>
        <v>23304</v>
      </c>
    </row>
    <row r="23" spans="1:4" s="29" customFormat="1" ht="16.5" customHeight="1">
      <c r="A23" s="343">
        <v>182</v>
      </c>
      <c r="B23" s="97" t="s">
        <v>201</v>
      </c>
      <c r="C23" s="97" t="s">
        <v>202</v>
      </c>
      <c r="D23" s="51">
        <f>D24</f>
        <v>4237</v>
      </c>
    </row>
    <row r="24" spans="1:4" s="29" customFormat="1" ht="26.25" customHeight="1">
      <c r="A24" s="343">
        <v>182</v>
      </c>
      <c r="B24" s="97" t="s">
        <v>203</v>
      </c>
      <c r="C24" s="97" t="s">
        <v>476</v>
      </c>
      <c r="D24" s="51">
        <v>4237</v>
      </c>
    </row>
    <row r="25" spans="1:4" s="29" customFormat="1" ht="12.75">
      <c r="A25" s="41" t="s">
        <v>107</v>
      </c>
      <c r="B25" s="171" t="s">
        <v>475</v>
      </c>
      <c r="C25" s="172" t="s">
        <v>242</v>
      </c>
      <c r="D25" s="51">
        <f>D27+D28</f>
        <v>4071</v>
      </c>
    </row>
    <row r="26" spans="1:4" s="29" customFormat="1" ht="12.75" hidden="1">
      <c r="A26" s="41" t="s">
        <v>107</v>
      </c>
      <c r="B26" s="171" t="s">
        <v>251</v>
      </c>
      <c r="C26" s="172" t="s">
        <v>252</v>
      </c>
      <c r="D26" s="51"/>
    </row>
    <row r="27" spans="1:4" s="29" customFormat="1" ht="12.75">
      <c r="A27" s="41" t="s">
        <v>107</v>
      </c>
      <c r="B27" s="171" t="s">
        <v>254</v>
      </c>
      <c r="C27" s="172" t="s">
        <v>255</v>
      </c>
      <c r="D27" s="51">
        <v>128</v>
      </c>
    </row>
    <row r="28" spans="1:4" s="29" customFormat="1" ht="12.75">
      <c r="A28" s="41" t="s">
        <v>107</v>
      </c>
      <c r="B28" s="171" t="s">
        <v>243</v>
      </c>
      <c r="C28" s="172" t="s">
        <v>244</v>
      </c>
      <c r="D28" s="51">
        <v>3943</v>
      </c>
    </row>
    <row r="29" spans="1:4" s="29" customFormat="1" ht="16.5" customHeight="1">
      <c r="A29" s="343">
        <v>182</v>
      </c>
      <c r="B29" s="97" t="s">
        <v>204</v>
      </c>
      <c r="C29" s="97" t="s">
        <v>205</v>
      </c>
      <c r="D29" s="51">
        <f>D34+D32</f>
        <v>14996</v>
      </c>
    </row>
    <row r="30" spans="1:4" s="29" customFormat="1" ht="25.5" hidden="1">
      <c r="A30" s="343">
        <v>182</v>
      </c>
      <c r="B30" s="97" t="s">
        <v>206</v>
      </c>
      <c r="C30" s="97" t="s">
        <v>207</v>
      </c>
      <c r="D30" s="51"/>
    </row>
    <row r="31" spans="1:4" s="29" customFormat="1" ht="38.25" hidden="1">
      <c r="A31" s="343">
        <v>182</v>
      </c>
      <c r="B31" s="97" t="s">
        <v>208</v>
      </c>
      <c r="C31" s="97" t="s">
        <v>209</v>
      </c>
      <c r="D31" s="51"/>
    </row>
    <row r="32" spans="1:4" s="29" customFormat="1" ht="12.75">
      <c r="A32" s="343">
        <v>182</v>
      </c>
      <c r="B32" s="97" t="s">
        <v>329</v>
      </c>
      <c r="C32" s="226" t="s">
        <v>328</v>
      </c>
      <c r="D32" s="51">
        <f>D33</f>
        <v>7723</v>
      </c>
    </row>
    <row r="33" spans="1:4" s="29" customFormat="1" ht="25.5">
      <c r="A33" s="343">
        <v>182</v>
      </c>
      <c r="B33" s="97" t="s">
        <v>331</v>
      </c>
      <c r="C33" s="173" t="s">
        <v>330</v>
      </c>
      <c r="D33" s="51">
        <v>7723</v>
      </c>
    </row>
    <row r="34" spans="1:4" s="29" customFormat="1" ht="18.75" customHeight="1">
      <c r="A34" s="343">
        <v>182</v>
      </c>
      <c r="B34" s="97" t="s">
        <v>335</v>
      </c>
      <c r="C34" s="97" t="s">
        <v>334</v>
      </c>
      <c r="D34" s="51">
        <f>D35</f>
        <v>7273</v>
      </c>
    </row>
    <row r="35" spans="1:4" s="29" customFormat="1" ht="56.25" customHeight="1">
      <c r="A35" s="343">
        <v>182</v>
      </c>
      <c r="B35" s="97" t="s">
        <v>333</v>
      </c>
      <c r="C35" s="97" t="s">
        <v>332</v>
      </c>
      <c r="D35" s="51">
        <v>7273</v>
      </c>
    </row>
    <row r="36" spans="1:4" s="29" customFormat="1" ht="16.5" customHeight="1">
      <c r="A36" s="28" t="s">
        <v>177</v>
      </c>
      <c r="B36" s="31" t="s">
        <v>137</v>
      </c>
      <c r="C36" s="31" t="s">
        <v>138</v>
      </c>
      <c r="D36" s="50">
        <f>D37</f>
        <v>10</v>
      </c>
    </row>
    <row r="37" spans="1:4" s="27" customFormat="1" ht="38.25">
      <c r="A37" s="344" t="s">
        <v>21</v>
      </c>
      <c r="B37" s="97" t="s">
        <v>210</v>
      </c>
      <c r="C37" s="97" t="s">
        <v>211</v>
      </c>
      <c r="D37" s="51">
        <f>D38</f>
        <v>10</v>
      </c>
    </row>
    <row r="38" spans="1:4" s="27" customFormat="1" ht="51">
      <c r="A38" s="345" t="s">
        <v>21</v>
      </c>
      <c r="B38" s="97" t="s">
        <v>212</v>
      </c>
      <c r="C38" s="97" t="s">
        <v>213</v>
      </c>
      <c r="D38" s="51">
        <v>10</v>
      </c>
    </row>
    <row r="39" spans="1:4" s="29" customFormat="1" ht="25.5">
      <c r="A39" s="28" t="s">
        <v>177</v>
      </c>
      <c r="B39" s="31" t="s">
        <v>109</v>
      </c>
      <c r="C39" s="31" t="s">
        <v>110</v>
      </c>
      <c r="D39" s="50">
        <f>D40+D45</f>
        <v>1192.2</v>
      </c>
    </row>
    <row r="40" spans="1:6" s="27" customFormat="1" ht="66.75" customHeight="1">
      <c r="A40" s="26" t="s">
        <v>177</v>
      </c>
      <c r="B40" s="30" t="s">
        <v>111</v>
      </c>
      <c r="C40" s="131" t="s">
        <v>55</v>
      </c>
      <c r="D40" s="51">
        <f>D41+D43</f>
        <v>1073.8</v>
      </c>
      <c r="F40" s="342"/>
    </row>
    <row r="41" spans="1:4" s="27" customFormat="1" ht="74.25" customHeight="1">
      <c r="A41" s="26" t="s">
        <v>177</v>
      </c>
      <c r="B41" s="30" t="s">
        <v>336</v>
      </c>
      <c r="C41" s="131" t="s">
        <v>338</v>
      </c>
      <c r="D41" s="51">
        <f>D42</f>
        <v>890.8</v>
      </c>
    </row>
    <row r="42" spans="1:4" s="27" customFormat="1" ht="76.5">
      <c r="A42" s="26" t="s">
        <v>177</v>
      </c>
      <c r="B42" s="30" t="s">
        <v>337</v>
      </c>
      <c r="C42" s="129" t="s">
        <v>534</v>
      </c>
      <c r="D42" s="51">
        <v>890.8</v>
      </c>
    </row>
    <row r="43" spans="1:4" s="27" customFormat="1" ht="63.75">
      <c r="A43" s="26" t="s">
        <v>21</v>
      </c>
      <c r="B43" s="30" t="s">
        <v>176</v>
      </c>
      <c r="C43" s="132" t="s">
        <v>38</v>
      </c>
      <c r="D43" s="51">
        <f>D44</f>
        <v>183</v>
      </c>
    </row>
    <row r="44" spans="1:4" s="27" customFormat="1" ht="51">
      <c r="A44" s="26" t="s">
        <v>21</v>
      </c>
      <c r="B44" s="30" t="s">
        <v>218</v>
      </c>
      <c r="C44" s="30" t="s">
        <v>478</v>
      </c>
      <c r="D44" s="216">
        <v>183</v>
      </c>
    </row>
    <row r="45" spans="1:4" s="27" customFormat="1" ht="63.75">
      <c r="A45" s="26" t="s">
        <v>21</v>
      </c>
      <c r="B45" s="30" t="s">
        <v>214</v>
      </c>
      <c r="C45" s="132" t="s">
        <v>215</v>
      </c>
      <c r="D45" s="51">
        <f>D46</f>
        <v>118.4</v>
      </c>
    </row>
    <row r="46" spans="1:4" s="27" customFormat="1" ht="63.75">
      <c r="A46" s="26" t="s">
        <v>21</v>
      </c>
      <c r="B46" s="30" t="s">
        <v>216</v>
      </c>
      <c r="C46" s="132" t="s">
        <v>58</v>
      </c>
      <c r="D46" s="51">
        <f>D47</f>
        <v>118.4</v>
      </c>
    </row>
    <row r="47" spans="1:4" s="27" customFormat="1" ht="51">
      <c r="A47" s="365" t="s">
        <v>21</v>
      </c>
      <c r="B47" s="362" t="s">
        <v>217</v>
      </c>
      <c r="C47" s="30" t="s">
        <v>477</v>
      </c>
      <c r="D47" s="216">
        <v>118.4</v>
      </c>
    </row>
    <row r="48" spans="1:4" s="27" customFormat="1" ht="25.5">
      <c r="A48" s="369" t="s">
        <v>177</v>
      </c>
      <c r="B48" s="31" t="s">
        <v>572</v>
      </c>
      <c r="C48" s="363" t="s">
        <v>573</v>
      </c>
      <c r="D48" s="371">
        <f>D49</f>
        <v>119.1</v>
      </c>
    </row>
    <row r="49" spans="1:4" s="27" customFormat="1" ht="12.75">
      <c r="A49" s="368" t="s">
        <v>21</v>
      </c>
      <c r="B49" s="30" t="s">
        <v>574</v>
      </c>
      <c r="C49" s="364" t="s">
        <v>575</v>
      </c>
      <c r="D49" s="216">
        <f>D50</f>
        <v>119.1</v>
      </c>
    </row>
    <row r="50" spans="1:4" s="27" customFormat="1" ht="12.75">
      <c r="A50" s="367" t="s">
        <v>21</v>
      </c>
      <c r="B50" s="30" t="s">
        <v>576</v>
      </c>
      <c r="C50" s="364" t="s">
        <v>577</v>
      </c>
      <c r="D50" s="216">
        <v>119.1</v>
      </c>
    </row>
    <row r="51" spans="1:4" s="29" customFormat="1" ht="25.5" hidden="1">
      <c r="A51" s="366" t="s">
        <v>177</v>
      </c>
      <c r="B51" s="370" t="s">
        <v>116</v>
      </c>
      <c r="C51" s="31" t="s">
        <v>147</v>
      </c>
      <c r="D51" s="50">
        <f>D54+D52</f>
        <v>0</v>
      </c>
    </row>
    <row r="52" spans="1:4" s="29" customFormat="1" ht="51" hidden="1">
      <c r="A52" s="26" t="s">
        <v>21</v>
      </c>
      <c r="B52" s="145" t="s">
        <v>268</v>
      </c>
      <c r="C52" s="145" t="s">
        <v>269</v>
      </c>
      <c r="D52" s="51">
        <f>D53</f>
        <v>0</v>
      </c>
    </row>
    <row r="53" spans="1:4" s="29" customFormat="1" ht="63.75" hidden="1">
      <c r="A53" s="26" t="s">
        <v>21</v>
      </c>
      <c r="B53" s="145" t="s">
        <v>33</v>
      </c>
      <c r="C53" s="145" t="s">
        <v>236</v>
      </c>
      <c r="D53" s="51">
        <v>0</v>
      </c>
    </row>
    <row r="54" spans="1:4" s="27" customFormat="1" ht="38.25" hidden="1">
      <c r="A54" s="26" t="s">
        <v>177</v>
      </c>
      <c r="B54" s="30" t="s">
        <v>148</v>
      </c>
      <c r="C54" s="131" t="s">
        <v>56</v>
      </c>
      <c r="D54" s="51">
        <f>D55</f>
        <v>0</v>
      </c>
    </row>
    <row r="55" spans="1:4" s="27" customFormat="1" ht="56.25" customHeight="1" hidden="1">
      <c r="A55" s="26" t="s">
        <v>177</v>
      </c>
      <c r="B55" s="30" t="s">
        <v>340</v>
      </c>
      <c r="C55" s="131" t="s">
        <v>339</v>
      </c>
      <c r="D55" s="51"/>
    </row>
    <row r="56" spans="1:4" ht="17.25" customHeight="1">
      <c r="A56" s="65" t="s">
        <v>177</v>
      </c>
      <c r="B56" s="66" t="s">
        <v>117</v>
      </c>
      <c r="C56" s="133" t="s">
        <v>118</v>
      </c>
      <c r="D56" s="52">
        <f>D57</f>
        <v>2634.2</v>
      </c>
    </row>
    <row r="57" spans="1:4" ht="25.5">
      <c r="A57" s="67" t="s">
        <v>21</v>
      </c>
      <c r="B57" s="53" t="s">
        <v>119</v>
      </c>
      <c r="C57" s="134" t="s">
        <v>149</v>
      </c>
      <c r="D57" s="54">
        <f>D58+D67+D70</f>
        <v>2634.2</v>
      </c>
    </row>
    <row r="58" spans="1:4" ht="25.5">
      <c r="A58" s="67" t="s">
        <v>21</v>
      </c>
      <c r="B58" s="53" t="s">
        <v>657</v>
      </c>
      <c r="C58" s="134" t="s">
        <v>172</v>
      </c>
      <c r="D58" s="54">
        <f>D59+D65</f>
        <v>1255.5</v>
      </c>
    </row>
    <row r="59" spans="1:4" ht="12.75">
      <c r="A59" s="68" t="s">
        <v>21</v>
      </c>
      <c r="B59" s="438" t="s">
        <v>641</v>
      </c>
      <c r="C59" s="135" t="s">
        <v>78</v>
      </c>
      <c r="D59" s="54">
        <f>D60</f>
        <v>1255.5</v>
      </c>
    </row>
    <row r="60" spans="1:4" ht="25.5">
      <c r="A60" s="68" t="s">
        <v>21</v>
      </c>
      <c r="B60" s="438" t="s">
        <v>627</v>
      </c>
      <c r="C60" s="135" t="s">
        <v>464</v>
      </c>
      <c r="D60" s="54">
        <f>D61+D62</f>
        <v>1255.5</v>
      </c>
    </row>
    <row r="61" spans="1:4" ht="12.75">
      <c r="A61" s="68"/>
      <c r="B61" s="69"/>
      <c r="C61" s="135" t="s">
        <v>219</v>
      </c>
      <c r="D61" s="174">
        <v>1255.5</v>
      </c>
    </row>
    <row r="62" spans="1:4" ht="13.5" customHeight="1" hidden="1">
      <c r="A62" s="68"/>
      <c r="B62" s="69"/>
      <c r="C62" s="135" t="s">
        <v>220</v>
      </c>
      <c r="D62" s="55">
        <v>0</v>
      </c>
    </row>
    <row r="63" spans="1:4" ht="12.75" hidden="1">
      <c r="A63" s="68" t="s">
        <v>21</v>
      </c>
      <c r="B63" s="69" t="s">
        <v>221</v>
      </c>
      <c r="C63" s="135" t="s">
        <v>222</v>
      </c>
      <c r="D63" s="55">
        <f>D64</f>
        <v>0</v>
      </c>
    </row>
    <row r="64" spans="1:4" ht="12.75" hidden="1">
      <c r="A64" s="68" t="s">
        <v>21</v>
      </c>
      <c r="B64" s="69" t="s">
        <v>223</v>
      </c>
      <c r="C64" s="135" t="s">
        <v>224</v>
      </c>
      <c r="D64" s="55">
        <v>0</v>
      </c>
    </row>
    <row r="65" spans="1:4" ht="12.75" hidden="1">
      <c r="A65" s="68" t="s">
        <v>21</v>
      </c>
      <c r="B65" s="213" t="s">
        <v>221</v>
      </c>
      <c r="C65" s="128" t="s">
        <v>222</v>
      </c>
      <c r="D65" s="55">
        <f>D66</f>
        <v>0</v>
      </c>
    </row>
    <row r="66" spans="1:4" ht="12.75" hidden="1">
      <c r="A66" s="68" t="s">
        <v>21</v>
      </c>
      <c r="B66" s="213" t="s">
        <v>223</v>
      </c>
      <c r="C66" s="128" t="s">
        <v>224</v>
      </c>
      <c r="D66" s="55">
        <v>0</v>
      </c>
    </row>
    <row r="67" spans="1:4" ht="25.5">
      <c r="A67" s="68" t="s">
        <v>21</v>
      </c>
      <c r="B67" s="53" t="s">
        <v>656</v>
      </c>
      <c r="C67" s="128" t="s">
        <v>246</v>
      </c>
      <c r="D67" s="55">
        <f>D68</f>
        <v>906.7</v>
      </c>
    </row>
    <row r="68" spans="1:4" ht="12.75">
      <c r="A68" s="68" t="s">
        <v>21</v>
      </c>
      <c r="B68" s="438" t="s">
        <v>642</v>
      </c>
      <c r="C68" s="128" t="s">
        <v>248</v>
      </c>
      <c r="D68" s="55">
        <f>D69</f>
        <v>906.7</v>
      </c>
    </row>
    <row r="69" spans="1:4" ht="12.75">
      <c r="A69" s="68" t="s">
        <v>21</v>
      </c>
      <c r="B69" s="438" t="s">
        <v>626</v>
      </c>
      <c r="C69" s="128" t="s">
        <v>4</v>
      </c>
      <c r="D69" s="55">
        <v>906.7</v>
      </c>
    </row>
    <row r="70" spans="1:4" ht="12.75">
      <c r="A70" s="68" t="s">
        <v>21</v>
      </c>
      <c r="B70" s="53" t="s">
        <v>655</v>
      </c>
      <c r="C70" s="134" t="s">
        <v>225</v>
      </c>
      <c r="D70" s="55">
        <f>D77+D72</f>
        <v>472</v>
      </c>
    </row>
    <row r="71" spans="1:4" ht="25.5">
      <c r="A71" s="68" t="s">
        <v>21</v>
      </c>
      <c r="B71" s="213" t="s">
        <v>654</v>
      </c>
      <c r="C71" s="128" t="s">
        <v>275</v>
      </c>
      <c r="D71" s="56">
        <f>D72</f>
        <v>290.2</v>
      </c>
    </row>
    <row r="72" spans="1:4" ht="25.5">
      <c r="A72" s="64" t="s">
        <v>21</v>
      </c>
      <c r="B72" s="70" t="s">
        <v>628</v>
      </c>
      <c r="C72" s="134" t="s">
        <v>518</v>
      </c>
      <c r="D72" s="56">
        <f>D73+D74+D75+D76</f>
        <v>290.2</v>
      </c>
    </row>
    <row r="73" spans="1:4" ht="12.75">
      <c r="A73" s="64" t="s">
        <v>21</v>
      </c>
      <c r="B73" s="70" t="s">
        <v>628</v>
      </c>
      <c r="C73" s="137" t="s">
        <v>200</v>
      </c>
      <c r="D73" s="54">
        <v>2.2</v>
      </c>
    </row>
    <row r="74" spans="1:4" ht="38.25">
      <c r="A74" s="62" t="s">
        <v>21</v>
      </c>
      <c r="B74" s="71" t="s">
        <v>628</v>
      </c>
      <c r="C74" s="137" t="s">
        <v>228</v>
      </c>
      <c r="D74" s="375">
        <v>168</v>
      </c>
    </row>
    <row r="75" spans="1:4" ht="38.25">
      <c r="A75" s="24" t="s">
        <v>21</v>
      </c>
      <c r="B75" s="1" t="s">
        <v>628</v>
      </c>
      <c r="C75" s="1" t="s">
        <v>567</v>
      </c>
      <c r="D75" s="376">
        <v>113.7</v>
      </c>
    </row>
    <row r="76" spans="1:4" ht="42" customHeight="1">
      <c r="A76" s="62" t="s">
        <v>21</v>
      </c>
      <c r="B76" s="71" t="s">
        <v>628</v>
      </c>
      <c r="C76" s="138" t="s">
        <v>568</v>
      </c>
      <c r="D76" s="57">
        <v>6.3</v>
      </c>
    </row>
    <row r="77" spans="1:4" ht="38.25">
      <c r="A77" s="439" t="s">
        <v>21</v>
      </c>
      <c r="B77" s="440" t="s">
        <v>629</v>
      </c>
      <c r="C77" s="441" t="s">
        <v>226</v>
      </c>
      <c r="D77" s="442">
        <f>D78</f>
        <v>181.8</v>
      </c>
    </row>
    <row r="78" spans="1:4" ht="29.25" customHeight="1">
      <c r="A78" s="439" t="s">
        <v>21</v>
      </c>
      <c r="B78" s="440" t="s">
        <v>643</v>
      </c>
      <c r="C78" s="441" t="s">
        <v>227</v>
      </c>
      <c r="D78" s="442">
        <v>181.8</v>
      </c>
    </row>
    <row r="79" spans="1:4" ht="12.75">
      <c r="A79" s="28"/>
      <c r="B79" s="58" t="s">
        <v>190</v>
      </c>
      <c r="C79" s="58" t="s">
        <v>68</v>
      </c>
      <c r="D79" s="221">
        <f>D7+D56</f>
        <v>34610.1</v>
      </c>
    </row>
  </sheetData>
  <sheetProtection/>
  <mergeCells count="5">
    <mergeCell ref="B5:D5"/>
    <mergeCell ref="C1:D1"/>
    <mergeCell ref="C2:D2"/>
    <mergeCell ref="A4:D4"/>
    <mergeCell ref="A3:D3"/>
  </mergeCells>
  <printOptions/>
  <pageMargins left="0.1968503937007874" right="0" top="0.5905511811023623" bottom="0.1968503937007874" header="0.5118110236220472" footer="0.5118110236220472"/>
  <pageSetup fitToWidth="4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E74"/>
  <sheetViews>
    <sheetView zoomScalePageLayoutView="0" workbookViewId="0" topLeftCell="A1">
      <selection activeCell="B71" sqref="B69:B71"/>
    </sheetView>
  </sheetViews>
  <sheetFormatPr defaultColWidth="9.140625" defaultRowHeight="12.75"/>
  <cols>
    <col min="1" max="1" width="5.140625" style="20" customWidth="1"/>
    <col min="2" max="2" width="20.28125" style="21" customWidth="1"/>
    <col min="3" max="3" width="55.7109375" style="127" customWidth="1"/>
    <col min="4" max="4" width="10.00390625" style="32" customWidth="1"/>
    <col min="5" max="16384" width="9.140625" style="22" customWidth="1"/>
  </cols>
  <sheetData>
    <row r="1" spans="3:5" ht="12.75">
      <c r="C1" s="473" t="s">
        <v>303</v>
      </c>
      <c r="D1" s="473"/>
      <c r="E1" s="476"/>
    </row>
    <row r="2" spans="3:5" ht="12.75">
      <c r="C2" s="473" t="s">
        <v>648</v>
      </c>
      <c r="D2" s="473"/>
      <c r="E2" s="479"/>
    </row>
    <row r="3" spans="1:5" s="23" customFormat="1" ht="12.75">
      <c r="A3" s="475"/>
      <c r="B3" s="475"/>
      <c r="C3" s="475"/>
      <c r="D3" s="475"/>
      <c r="E3" s="479"/>
    </row>
    <row r="4" spans="1:5" ht="15.75">
      <c r="A4" s="477" t="s">
        <v>578</v>
      </c>
      <c r="B4" s="477"/>
      <c r="C4" s="477"/>
      <c r="D4" s="477"/>
      <c r="E4" s="478"/>
    </row>
    <row r="5" spans="2:4" ht="12.75">
      <c r="B5" s="472"/>
      <c r="C5" s="472"/>
      <c r="D5" s="472"/>
    </row>
    <row r="6" spans="1:5" ht="33.75">
      <c r="A6" s="36" t="s">
        <v>99</v>
      </c>
      <c r="B6" s="61"/>
      <c r="C6" s="47" t="s">
        <v>100</v>
      </c>
      <c r="D6" s="98" t="s">
        <v>429</v>
      </c>
      <c r="E6" s="98" t="s">
        <v>590</v>
      </c>
    </row>
    <row r="7" spans="1:5" s="25" customFormat="1" ht="25.5">
      <c r="A7" s="46" t="s">
        <v>177</v>
      </c>
      <c r="B7" s="49" t="s">
        <v>101</v>
      </c>
      <c r="C7" s="49" t="s">
        <v>102</v>
      </c>
      <c r="D7" s="217">
        <f>D8+D13+D19+D22+D33+D36+D45</f>
        <v>28006.9</v>
      </c>
      <c r="E7" s="217">
        <f>E8+E13+E19+E22+E33+E36+E45</f>
        <v>26293.4</v>
      </c>
    </row>
    <row r="8" spans="1:5" s="25" customFormat="1" ht="25.5">
      <c r="A8" s="46" t="s">
        <v>177</v>
      </c>
      <c r="B8" s="49" t="s">
        <v>103</v>
      </c>
      <c r="C8" s="49" t="s">
        <v>104</v>
      </c>
      <c r="D8" s="218">
        <f>D9</f>
        <v>6066.1</v>
      </c>
      <c r="E8" s="219">
        <f>E9</f>
        <v>6066.1</v>
      </c>
    </row>
    <row r="9" spans="1:5" ht="12.75">
      <c r="A9" s="62" t="s">
        <v>177</v>
      </c>
      <c r="B9" s="63" t="s">
        <v>105</v>
      </c>
      <c r="C9" s="30" t="s">
        <v>106</v>
      </c>
      <c r="D9" s="216">
        <f>D11+D12</f>
        <v>6066.1</v>
      </c>
      <c r="E9" s="216">
        <f>E11+E12</f>
        <v>6066.1</v>
      </c>
    </row>
    <row r="10" spans="1:5" s="27" customFormat="1" ht="51" hidden="1">
      <c r="A10" s="26" t="s">
        <v>107</v>
      </c>
      <c r="B10" s="30" t="s">
        <v>108</v>
      </c>
      <c r="C10" s="30" t="s">
        <v>82</v>
      </c>
      <c r="D10" s="216"/>
      <c r="E10" s="175"/>
    </row>
    <row r="11" spans="1:5" s="27" customFormat="1" ht="54.75" customHeight="1">
      <c r="A11" s="26" t="s">
        <v>107</v>
      </c>
      <c r="B11" s="146" t="s">
        <v>108</v>
      </c>
      <c r="C11" s="169" t="s">
        <v>273</v>
      </c>
      <c r="D11" s="216">
        <v>5862.1</v>
      </c>
      <c r="E11" s="216">
        <v>5862.1</v>
      </c>
    </row>
    <row r="12" spans="1:5" s="27" customFormat="1" ht="89.25">
      <c r="A12" s="26" t="s">
        <v>107</v>
      </c>
      <c r="B12" s="146" t="s">
        <v>239</v>
      </c>
      <c r="C12" s="170" t="s">
        <v>274</v>
      </c>
      <c r="D12" s="216">
        <v>204</v>
      </c>
      <c r="E12" s="174">
        <v>204</v>
      </c>
    </row>
    <row r="13" spans="1:5" s="27" customFormat="1" ht="25.5">
      <c r="A13" s="46" t="s">
        <v>177</v>
      </c>
      <c r="B13" s="177" t="s">
        <v>259</v>
      </c>
      <c r="C13" s="178" t="s">
        <v>260</v>
      </c>
      <c r="D13" s="50">
        <f>D14</f>
        <v>1879</v>
      </c>
      <c r="E13" s="52">
        <f>E14</f>
        <v>2247.2</v>
      </c>
    </row>
    <row r="14" spans="1:5" s="27" customFormat="1" ht="25.5">
      <c r="A14" s="41" t="s">
        <v>177</v>
      </c>
      <c r="B14" s="184" t="s">
        <v>261</v>
      </c>
      <c r="C14" s="172" t="s">
        <v>535</v>
      </c>
      <c r="D14" s="216">
        <f>D15+D16+D17+D18</f>
        <v>1879</v>
      </c>
      <c r="E14" s="216">
        <f>E15+E16+E17+E18</f>
        <v>2247.2</v>
      </c>
    </row>
    <row r="15" spans="1:5" s="27" customFormat="1" ht="57.75" customHeight="1">
      <c r="A15" s="41" t="s">
        <v>177</v>
      </c>
      <c r="B15" s="184" t="s">
        <v>263</v>
      </c>
      <c r="C15" s="172" t="s">
        <v>276</v>
      </c>
      <c r="D15" s="51">
        <v>601.7</v>
      </c>
      <c r="E15" s="54">
        <v>677.1</v>
      </c>
    </row>
    <row r="16" spans="1:5" s="27" customFormat="1" ht="70.5" customHeight="1">
      <c r="A16" s="41" t="s">
        <v>177</v>
      </c>
      <c r="B16" s="184" t="s">
        <v>264</v>
      </c>
      <c r="C16" s="172" t="s">
        <v>277</v>
      </c>
      <c r="D16" s="51">
        <v>5.3</v>
      </c>
      <c r="E16" s="54">
        <v>5.9</v>
      </c>
    </row>
    <row r="17" spans="1:5" s="27" customFormat="1" ht="55.5" customHeight="1">
      <c r="A17" s="41" t="s">
        <v>177</v>
      </c>
      <c r="B17" s="184" t="s">
        <v>265</v>
      </c>
      <c r="C17" s="172" t="s">
        <v>278</v>
      </c>
      <c r="D17" s="51">
        <v>1272</v>
      </c>
      <c r="E17" s="54">
        <v>1564.2</v>
      </c>
    </row>
    <row r="18" spans="1:5" s="27" customFormat="1" ht="63.75" hidden="1">
      <c r="A18" s="41" t="s">
        <v>177</v>
      </c>
      <c r="B18" s="41" t="s">
        <v>270</v>
      </c>
      <c r="C18" s="172" t="s">
        <v>279</v>
      </c>
      <c r="D18" s="51">
        <v>0</v>
      </c>
      <c r="E18" s="54">
        <v>0</v>
      </c>
    </row>
    <row r="19" spans="1:5" s="29" customFormat="1" ht="17.25" customHeight="1">
      <c r="A19" s="28" t="s">
        <v>177</v>
      </c>
      <c r="B19" s="31" t="s">
        <v>154</v>
      </c>
      <c r="C19" s="130" t="s">
        <v>96</v>
      </c>
      <c r="D19" s="50">
        <f>D20+D21</f>
        <v>60</v>
      </c>
      <c r="E19" s="50">
        <f>E20+E21</f>
        <v>19.7</v>
      </c>
    </row>
    <row r="20" spans="1:5" s="27" customFormat="1" ht="25.5" hidden="1">
      <c r="A20" s="26" t="s">
        <v>107</v>
      </c>
      <c r="B20" s="30" t="s">
        <v>89</v>
      </c>
      <c r="C20" s="30" t="s">
        <v>155</v>
      </c>
      <c r="D20" s="51">
        <v>0</v>
      </c>
      <c r="E20" s="54">
        <v>0</v>
      </c>
    </row>
    <row r="21" spans="1:5" s="27" customFormat="1" ht="12.75">
      <c r="A21" s="26" t="s">
        <v>107</v>
      </c>
      <c r="B21" s="146" t="s">
        <v>240</v>
      </c>
      <c r="C21" s="146" t="s">
        <v>241</v>
      </c>
      <c r="D21" s="51">
        <v>60</v>
      </c>
      <c r="E21" s="54">
        <v>19.7</v>
      </c>
    </row>
    <row r="22" spans="1:5" s="29" customFormat="1" ht="16.5" customHeight="1">
      <c r="A22" s="28" t="s">
        <v>177</v>
      </c>
      <c r="B22" s="31" t="s">
        <v>97</v>
      </c>
      <c r="C22" s="31" t="s">
        <v>98</v>
      </c>
      <c r="D22" s="50">
        <f>D23+D28+D25</f>
        <v>16416.8</v>
      </c>
      <c r="E22" s="50">
        <f>E23+E28+E25</f>
        <v>16679.5</v>
      </c>
    </row>
    <row r="23" spans="1:5" s="29" customFormat="1" ht="16.5" customHeight="1">
      <c r="A23" s="343">
        <v>182</v>
      </c>
      <c r="B23" s="97" t="s">
        <v>201</v>
      </c>
      <c r="C23" s="97" t="s">
        <v>202</v>
      </c>
      <c r="D23" s="51">
        <f>D24</f>
        <v>3885</v>
      </c>
      <c r="E23" s="54">
        <f>E24</f>
        <v>2662.8</v>
      </c>
    </row>
    <row r="24" spans="1:5" s="29" customFormat="1" ht="38.25">
      <c r="A24" s="343">
        <v>182</v>
      </c>
      <c r="B24" s="97" t="s">
        <v>203</v>
      </c>
      <c r="C24" s="97" t="s">
        <v>476</v>
      </c>
      <c r="D24" s="51">
        <v>3885</v>
      </c>
      <c r="E24" s="54">
        <v>2662.8</v>
      </c>
    </row>
    <row r="25" spans="1:5" s="29" customFormat="1" ht="12.75">
      <c r="A25" s="41" t="s">
        <v>107</v>
      </c>
      <c r="B25" s="171" t="s">
        <v>475</v>
      </c>
      <c r="C25" s="172" t="s">
        <v>242</v>
      </c>
      <c r="D25" s="51">
        <f>D26+D27</f>
        <v>5157.3</v>
      </c>
      <c r="E25" s="51">
        <f>E26+E27</f>
        <v>2819.3</v>
      </c>
    </row>
    <row r="26" spans="1:5" s="29" customFormat="1" ht="12.75">
      <c r="A26" s="41" t="s">
        <v>107</v>
      </c>
      <c r="B26" s="171" t="s">
        <v>254</v>
      </c>
      <c r="C26" s="172" t="s">
        <v>255</v>
      </c>
      <c r="D26" s="51">
        <v>1520.5</v>
      </c>
      <c r="E26" s="54">
        <v>270</v>
      </c>
    </row>
    <row r="27" spans="1:5" s="29" customFormat="1" ht="12.75">
      <c r="A27" s="41" t="s">
        <v>107</v>
      </c>
      <c r="B27" s="171" t="s">
        <v>243</v>
      </c>
      <c r="C27" s="172" t="s">
        <v>244</v>
      </c>
      <c r="D27" s="51">
        <v>3636.8</v>
      </c>
      <c r="E27" s="54">
        <v>2549.3</v>
      </c>
    </row>
    <row r="28" spans="1:5" s="29" customFormat="1" ht="13.5" customHeight="1">
      <c r="A28" s="343">
        <v>182</v>
      </c>
      <c r="B28" s="97" t="s">
        <v>204</v>
      </c>
      <c r="C28" s="97" t="s">
        <v>205</v>
      </c>
      <c r="D28" s="51">
        <f>D31+D29</f>
        <v>7374.5</v>
      </c>
      <c r="E28" s="51">
        <f>E31+E29</f>
        <v>11197.4</v>
      </c>
    </row>
    <row r="29" spans="1:5" s="29" customFormat="1" ht="12.75">
      <c r="A29" s="343">
        <v>182</v>
      </c>
      <c r="B29" s="97" t="s">
        <v>329</v>
      </c>
      <c r="C29" s="97" t="s">
        <v>328</v>
      </c>
      <c r="D29" s="51">
        <f>D30</f>
        <v>1486</v>
      </c>
      <c r="E29" s="54">
        <f>E30</f>
        <v>3902.8</v>
      </c>
    </row>
    <row r="30" spans="1:5" s="29" customFormat="1" ht="25.5">
      <c r="A30" s="343">
        <v>182</v>
      </c>
      <c r="B30" s="97" t="s">
        <v>331</v>
      </c>
      <c r="C30" s="97" t="s">
        <v>330</v>
      </c>
      <c r="D30" s="51">
        <v>1486</v>
      </c>
      <c r="E30" s="54">
        <v>3902.8</v>
      </c>
    </row>
    <row r="31" spans="1:5" s="29" customFormat="1" ht="12.75">
      <c r="A31" s="343">
        <v>182</v>
      </c>
      <c r="B31" s="97" t="s">
        <v>335</v>
      </c>
      <c r="C31" s="97" t="s">
        <v>334</v>
      </c>
      <c r="D31" s="51">
        <f>D32</f>
        <v>5888.5</v>
      </c>
      <c r="E31" s="54">
        <f>E32</f>
        <v>7294.6</v>
      </c>
    </row>
    <row r="32" spans="1:5" s="29" customFormat="1" ht="52.5" customHeight="1">
      <c r="A32" s="343">
        <v>182</v>
      </c>
      <c r="B32" s="97" t="s">
        <v>333</v>
      </c>
      <c r="C32" s="97" t="s">
        <v>332</v>
      </c>
      <c r="D32" s="51">
        <v>5888.5</v>
      </c>
      <c r="E32" s="54">
        <v>7294.6</v>
      </c>
    </row>
    <row r="33" spans="1:5" s="29" customFormat="1" ht="16.5" customHeight="1">
      <c r="A33" s="28" t="s">
        <v>177</v>
      </c>
      <c r="B33" s="31" t="s">
        <v>137</v>
      </c>
      <c r="C33" s="31" t="s">
        <v>138</v>
      </c>
      <c r="D33" s="50">
        <f>D34</f>
        <v>10</v>
      </c>
      <c r="E33" s="52">
        <f>E34</f>
        <v>10</v>
      </c>
    </row>
    <row r="34" spans="1:5" s="27" customFormat="1" ht="38.25">
      <c r="A34" s="344" t="s">
        <v>21</v>
      </c>
      <c r="B34" s="97" t="s">
        <v>210</v>
      </c>
      <c r="C34" s="97" t="s">
        <v>211</v>
      </c>
      <c r="D34" s="51">
        <f>D35</f>
        <v>10</v>
      </c>
      <c r="E34" s="54">
        <f>E35</f>
        <v>10</v>
      </c>
    </row>
    <row r="35" spans="1:5" s="27" customFormat="1" ht="51">
      <c r="A35" s="345" t="s">
        <v>21</v>
      </c>
      <c r="B35" s="97" t="s">
        <v>212</v>
      </c>
      <c r="C35" s="97" t="s">
        <v>213</v>
      </c>
      <c r="D35" s="51">
        <v>10</v>
      </c>
      <c r="E35" s="54">
        <v>10</v>
      </c>
    </row>
    <row r="36" spans="1:5" s="29" customFormat="1" ht="38.25">
      <c r="A36" s="28" t="s">
        <v>177</v>
      </c>
      <c r="B36" s="31" t="s">
        <v>109</v>
      </c>
      <c r="C36" s="31" t="s">
        <v>110</v>
      </c>
      <c r="D36" s="50">
        <f>D37+D42</f>
        <v>3455.9</v>
      </c>
      <c r="E36" s="50">
        <f>E37+E42</f>
        <v>1151.8</v>
      </c>
    </row>
    <row r="37" spans="1:5" s="27" customFormat="1" ht="66.75" customHeight="1">
      <c r="A37" s="26" t="s">
        <v>177</v>
      </c>
      <c r="B37" s="30" t="s">
        <v>111</v>
      </c>
      <c r="C37" s="131" t="s">
        <v>57</v>
      </c>
      <c r="D37" s="51">
        <f>D38+D40</f>
        <v>3337.5</v>
      </c>
      <c r="E37" s="51">
        <f>E38+E40</f>
        <v>1073.8</v>
      </c>
    </row>
    <row r="38" spans="1:5" s="27" customFormat="1" ht="77.25" customHeight="1">
      <c r="A38" s="26" t="s">
        <v>177</v>
      </c>
      <c r="B38" s="30" t="s">
        <v>336</v>
      </c>
      <c r="C38" s="131" t="s">
        <v>338</v>
      </c>
      <c r="D38" s="51">
        <f>D39</f>
        <v>3154.5</v>
      </c>
      <c r="E38" s="54">
        <f>E39</f>
        <v>890.8</v>
      </c>
    </row>
    <row r="39" spans="1:5" s="27" customFormat="1" ht="93.75" customHeight="1">
      <c r="A39" s="26" t="s">
        <v>177</v>
      </c>
      <c r="B39" s="30" t="s">
        <v>337</v>
      </c>
      <c r="C39" s="129" t="s">
        <v>534</v>
      </c>
      <c r="D39" s="51">
        <v>3154.5</v>
      </c>
      <c r="E39" s="54">
        <v>890.8</v>
      </c>
    </row>
    <row r="40" spans="1:5" s="27" customFormat="1" ht="63.75" customHeight="1">
      <c r="A40" s="26" t="s">
        <v>21</v>
      </c>
      <c r="B40" s="30" t="s">
        <v>176</v>
      </c>
      <c r="C40" s="132" t="s">
        <v>39</v>
      </c>
      <c r="D40" s="51">
        <f>D41</f>
        <v>183</v>
      </c>
      <c r="E40" s="54">
        <f>E41</f>
        <v>183</v>
      </c>
    </row>
    <row r="41" spans="1:5" s="27" customFormat="1" ht="51">
      <c r="A41" s="26" t="s">
        <v>21</v>
      </c>
      <c r="B41" s="30" t="s">
        <v>218</v>
      </c>
      <c r="C41" s="30" t="s">
        <v>478</v>
      </c>
      <c r="D41" s="51">
        <v>183</v>
      </c>
      <c r="E41" s="54">
        <v>183</v>
      </c>
    </row>
    <row r="42" spans="1:5" s="27" customFormat="1" ht="63.75">
      <c r="A42" s="26" t="s">
        <v>21</v>
      </c>
      <c r="B42" s="30" t="s">
        <v>214</v>
      </c>
      <c r="C42" s="132" t="s">
        <v>215</v>
      </c>
      <c r="D42" s="51">
        <f>D43</f>
        <v>118.4</v>
      </c>
      <c r="E42" s="54">
        <f>E43</f>
        <v>78</v>
      </c>
    </row>
    <row r="43" spans="1:5" s="27" customFormat="1" ht="63.75">
      <c r="A43" s="26" t="s">
        <v>21</v>
      </c>
      <c r="B43" s="30" t="s">
        <v>216</v>
      </c>
      <c r="C43" s="132" t="s">
        <v>58</v>
      </c>
      <c r="D43" s="51">
        <f>D44</f>
        <v>118.4</v>
      </c>
      <c r="E43" s="54">
        <f>E44</f>
        <v>78</v>
      </c>
    </row>
    <row r="44" spans="1:5" s="27" customFormat="1" ht="51">
      <c r="A44" s="26" t="s">
        <v>21</v>
      </c>
      <c r="B44" s="30" t="s">
        <v>217</v>
      </c>
      <c r="C44" s="30" t="s">
        <v>514</v>
      </c>
      <c r="D44" s="51">
        <v>118.4</v>
      </c>
      <c r="E44" s="54">
        <v>78</v>
      </c>
    </row>
    <row r="45" spans="1:5" s="29" customFormat="1" ht="25.5">
      <c r="A45" s="369" t="s">
        <v>177</v>
      </c>
      <c r="B45" s="31" t="s">
        <v>572</v>
      </c>
      <c r="C45" s="363" t="s">
        <v>573</v>
      </c>
      <c r="D45" s="371">
        <f>D46</f>
        <v>119.1</v>
      </c>
      <c r="E45" s="52">
        <f>E46</f>
        <v>119.1</v>
      </c>
    </row>
    <row r="46" spans="1:5" s="27" customFormat="1" ht="12.75">
      <c r="A46" s="368" t="s">
        <v>21</v>
      </c>
      <c r="B46" s="30" t="s">
        <v>574</v>
      </c>
      <c r="C46" s="364" t="s">
        <v>575</v>
      </c>
      <c r="D46" s="216">
        <f>D47</f>
        <v>119.1</v>
      </c>
      <c r="E46" s="54">
        <f>E47</f>
        <v>119.1</v>
      </c>
    </row>
    <row r="47" spans="1:5" s="27" customFormat="1" ht="25.5">
      <c r="A47" s="367" t="s">
        <v>21</v>
      </c>
      <c r="B47" s="30" t="s">
        <v>576</v>
      </c>
      <c r="C47" s="364" t="s">
        <v>577</v>
      </c>
      <c r="D47" s="216">
        <v>119.1</v>
      </c>
      <c r="E47" s="54">
        <v>119.1</v>
      </c>
    </row>
    <row r="48" spans="1:5" s="27" customFormat="1" ht="25.5" hidden="1">
      <c r="A48" s="28" t="s">
        <v>199</v>
      </c>
      <c r="B48" s="31" t="s">
        <v>116</v>
      </c>
      <c r="C48" s="31" t="s">
        <v>147</v>
      </c>
      <c r="D48" s="51">
        <f>D49</f>
        <v>0</v>
      </c>
      <c r="E48" s="54">
        <f>E49</f>
        <v>0</v>
      </c>
    </row>
    <row r="49" spans="1:5" s="27" customFormat="1" ht="38.25" hidden="1">
      <c r="A49" s="26" t="s">
        <v>199</v>
      </c>
      <c r="B49" s="30" t="s">
        <v>148</v>
      </c>
      <c r="C49" s="131" t="s">
        <v>90</v>
      </c>
      <c r="D49" s="51">
        <f>D50</f>
        <v>0</v>
      </c>
      <c r="E49" s="54">
        <v>0</v>
      </c>
    </row>
    <row r="50" spans="1:5" s="27" customFormat="1" ht="63.75" hidden="1">
      <c r="A50" s="26" t="s">
        <v>199</v>
      </c>
      <c r="B50" s="30" t="s">
        <v>340</v>
      </c>
      <c r="C50" s="131" t="s">
        <v>339</v>
      </c>
      <c r="D50" s="51">
        <v>0</v>
      </c>
      <c r="E50" s="54">
        <v>0</v>
      </c>
    </row>
    <row r="51" spans="1:5" ht="17.25" customHeight="1">
      <c r="A51" s="65" t="s">
        <v>177</v>
      </c>
      <c r="B51" s="66" t="s">
        <v>117</v>
      </c>
      <c r="C51" s="133" t="s">
        <v>118</v>
      </c>
      <c r="D51" s="52">
        <f>D52</f>
        <v>1580.7</v>
      </c>
      <c r="E51" s="52">
        <f>E52</f>
        <v>1602.1</v>
      </c>
    </row>
    <row r="52" spans="1:5" ht="25.5">
      <c r="A52" s="67" t="s">
        <v>21</v>
      </c>
      <c r="B52" s="53" t="s">
        <v>119</v>
      </c>
      <c r="C52" s="134" t="s">
        <v>149</v>
      </c>
      <c r="D52" s="54">
        <f>D53+D63+D60</f>
        <v>1580.7</v>
      </c>
      <c r="E52" s="54">
        <f>E53+E63+E60</f>
        <v>1602.1</v>
      </c>
    </row>
    <row r="53" spans="1:5" ht="25.5">
      <c r="A53" s="67" t="s">
        <v>21</v>
      </c>
      <c r="B53" s="53" t="s">
        <v>657</v>
      </c>
      <c r="C53" s="134" t="s">
        <v>172</v>
      </c>
      <c r="D53" s="174">
        <f>D54</f>
        <v>1108.6</v>
      </c>
      <c r="E53" s="174">
        <f>E54</f>
        <v>1130</v>
      </c>
    </row>
    <row r="54" spans="1:5" ht="12.75">
      <c r="A54" s="68" t="s">
        <v>21</v>
      </c>
      <c r="B54" s="438" t="s">
        <v>641</v>
      </c>
      <c r="C54" s="135" t="s">
        <v>78</v>
      </c>
      <c r="D54" s="174">
        <f>D55</f>
        <v>1108.6</v>
      </c>
      <c r="E54" s="174">
        <f>E55</f>
        <v>1130</v>
      </c>
    </row>
    <row r="55" spans="1:5" ht="25.5">
      <c r="A55" s="68" t="s">
        <v>21</v>
      </c>
      <c r="B55" s="438" t="s">
        <v>627</v>
      </c>
      <c r="C55" s="135" t="s">
        <v>464</v>
      </c>
      <c r="D55" s="174">
        <f>D56+D57</f>
        <v>1108.6</v>
      </c>
      <c r="E55" s="174">
        <f>E56</f>
        <v>1130</v>
      </c>
    </row>
    <row r="56" spans="1:5" ht="19.5" customHeight="1">
      <c r="A56" s="68"/>
      <c r="B56" s="69"/>
      <c r="C56" s="135" t="s">
        <v>219</v>
      </c>
      <c r="D56" s="174">
        <v>1108.6</v>
      </c>
      <c r="E56" s="174">
        <v>1130</v>
      </c>
    </row>
    <row r="57" spans="1:5" ht="12.75" hidden="1">
      <c r="A57" s="68"/>
      <c r="B57" s="69"/>
      <c r="C57" s="135" t="s">
        <v>220</v>
      </c>
      <c r="D57" s="377">
        <v>0</v>
      </c>
      <c r="E57" s="377">
        <v>0</v>
      </c>
    </row>
    <row r="58" spans="1:5" ht="12.75" hidden="1">
      <c r="A58" s="68" t="s">
        <v>177</v>
      </c>
      <c r="B58" s="69" t="s">
        <v>221</v>
      </c>
      <c r="C58" s="135" t="s">
        <v>222</v>
      </c>
      <c r="D58" s="174"/>
      <c r="E58" s="175"/>
    </row>
    <row r="59" spans="1:5" ht="12.75" hidden="1">
      <c r="A59" s="68" t="s">
        <v>177</v>
      </c>
      <c r="B59" s="69" t="s">
        <v>223</v>
      </c>
      <c r="C59" s="135" t="s">
        <v>224</v>
      </c>
      <c r="D59" s="174"/>
      <c r="E59" s="175"/>
    </row>
    <row r="60" spans="1:5" ht="25.5" hidden="1">
      <c r="A60" s="68" t="s">
        <v>21</v>
      </c>
      <c r="B60" s="53" t="s">
        <v>245</v>
      </c>
      <c r="C60" s="128" t="s">
        <v>246</v>
      </c>
      <c r="D60" s="174">
        <f>D61</f>
        <v>0</v>
      </c>
      <c r="E60" s="174">
        <f>E61</f>
        <v>0</v>
      </c>
    </row>
    <row r="61" spans="1:5" ht="12.75" hidden="1">
      <c r="A61" s="68" t="s">
        <v>21</v>
      </c>
      <c r="B61" s="70" t="s">
        <v>247</v>
      </c>
      <c r="C61" s="128" t="s">
        <v>248</v>
      </c>
      <c r="D61" s="174">
        <v>0</v>
      </c>
      <c r="E61" s="174">
        <v>0</v>
      </c>
    </row>
    <row r="62" spans="1:5" ht="12.75" hidden="1">
      <c r="A62" s="68" t="s">
        <v>21</v>
      </c>
      <c r="B62" s="70" t="s">
        <v>3</v>
      </c>
      <c r="C62" s="128" t="s">
        <v>466</v>
      </c>
      <c r="D62" s="174"/>
      <c r="E62" s="174">
        <v>0</v>
      </c>
    </row>
    <row r="63" spans="1:5" ht="12.75">
      <c r="A63" s="68" t="s">
        <v>21</v>
      </c>
      <c r="B63" s="53" t="s">
        <v>655</v>
      </c>
      <c r="C63" s="134" t="s">
        <v>225</v>
      </c>
      <c r="D63" s="174">
        <f>D70+D65</f>
        <v>472.1</v>
      </c>
      <c r="E63" s="174">
        <f>E70+E65</f>
        <v>472.1</v>
      </c>
    </row>
    <row r="64" spans="1:5" ht="25.5">
      <c r="A64" s="68" t="s">
        <v>21</v>
      </c>
      <c r="B64" s="213" t="s">
        <v>654</v>
      </c>
      <c r="C64" s="128" t="s">
        <v>275</v>
      </c>
      <c r="D64" s="378">
        <f>D65</f>
        <v>290.3</v>
      </c>
      <c r="E64" s="176">
        <f>E65</f>
        <v>290.3</v>
      </c>
    </row>
    <row r="65" spans="1:5" ht="25.5">
      <c r="A65" s="64" t="s">
        <v>21</v>
      </c>
      <c r="B65" s="70" t="s">
        <v>628</v>
      </c>
      <c r="C65" s="134" t="s">
        <v>518</v>
      </c>
      <c r="D65" s="378">
        <f>D66+D67+D68+D69</f>
        <v>290.3</v>
      </c>
      <c r="E65" s="378">
        <f>E66+E67+E68+E69</f>
        <v>290.3</v>
      </c>
    </row>
    <row r="66" spans="1:5" ht="12.75">
      <c r="A66" s="64" t="s">
        <v>21</v>
      </c>
      <c r="B66" s="70" t="s">
        <v>628</v>
      </c>
      <c r="C66" s="137" t="s">
        <v>200</v>
      </c>
      <c r="D66" s="176">
        <v>2.2</v>
      </c>
      <c r="E66" s="379">
        <v>2.2</v>
      </c>
    </row>
    <row r="67" spans="1:5" ht="45.75" customHeight="1">
      <c r="A67" s="62" t="s">
        <v>21</v>
      </c>
      <c r="B67" s="71" t="s">
        <v>628</v>
      </c>
      <c r="C67" s="137" t="s">
        <v>228</v>
      </c>
      <c r="D67" s="176">
        <v>168</v>
      </c>
      <c r="E67" s="176">
        <v>168</v>
      </c>
    </row>
    <row r="68" spans="1:5" ht="38.25">
      <c r="A68" s="24" t="s">
        <v>21</v>
      </c>
      <c r="B68" s="1" t="s">
        <v>628</v>
      </c>
      <c r="C68" s="1" t="s">
        <v>567</v>
      </c>
      <c r="D68" s="380">
        <v>113.7</v>
      </c>
      <c r="E68" s="381">
        <v>113.7</v>
      </c>
    </row>
    <row r="69" spans="1:5" ht="51">
      <c r="A69" s="62" t="s">
        <v>21</v>
      </c>
      <c r="B69" s="213" t="s">
        <v>628</v>
      </c>
      <c r="C69" s="138" t="s">
        <v>568</v>
      </c>
      <c r="D69" s="382">
        <v>6.4</v>
      </c>
      <c r="E69" s="381">
        <v>6.4</v>
      </c>
    </row>
    <row r="70" spans="1:5" ht="38.25">
      <c r="A70" s="68" t="s">
        <v>21</v>
      </c>
      <c r="B70" s="440" t="s">
        <v>629</v>
      </c>
      <c r="C70" s="136" t="s">
        <v>227</v>
      </c>
      <c r="D70" s="360">
        <f>D71</f>
        <v>181.8</v>
      </c>
      <c r="E70" s="361">
        <f>E71</f>
        <v>181.8</v>
      </c>
    </row>
    <row r="71" spans="1:5" ht="38.25">
      <c r="A71" s="68" t="s">
        <v>21</v>
      </c>
      <c r="B71" s="440" t="s">
        <v>643</v>
      </c>
      <c r="C71" s="136" t="s">
        <v>479</v>
      </c>
      <c r="D71" s="360">
        <v>181.8</v>
      </c>
      <c r="E71" s="361">
        <v>181.8</v>
      </c>
    </row>
    <row r="72" spans="1:5" ht="12.75">
      <c r="A72" s="28"/>
      <c r="B72" s="58" t="s">
        <v>190</v>
      </c>
      <c r="C72" s="58" t="s">
        <v>68</v>
      </c>
      <c r="D72" s="59">
        <f>D7+D51</f>
        <v>29587.6</v>
      </c>
      <c r="E72" s="59">
        <f>E7+E51</f>
        <v>27895.5</v>
      </c>
    </row>
    <row r="74" ht="12.75">
      <c r="E74" s="32"/>
    </row>
  </sheetData>
  <sheetProtection/>
  <mergeCells count="5">
    <mergeCell ref="C1:E1"/>
    <mergeCell ref="B5:D5"/>
    <mergeCell ref="A4:E4"/>
    <mergeCell ref="C2:E2"/>
    <mergeCell ref="A3:E3"/>
  </mergeCells>
  <printOptions/>
  <pageMargins left="0.1968503937007874" right="0" top="0.5905511811023623" bottom="0.1968503937007874" header="0.5118110236220472" footer="0.5118110236220472"/>
  <pageSetup fitToWidth="4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8515625" style="2" customWidth="1"/>
    <col min="2" max="2" width="20.421875" style="2" customWidth="1"/>
    <col min="3" max="3" width="42.7109375" style="119" customWidth="1"/>
    <col min="4" max="4" width="12.28125" style="2" customWidth="1"/>
    <col min="5" max="5" width="11.28125" style="2" customWidth="1"/>
    <col min="6" max="16384" width="9.140625" style="2" customWidth="1"/>
  </cols>
  <sheetData>
    <row r="1" spans="4:5" ht="12.75">
      <c r="D1" s="448" t="s">
        <v>315</v>
      </c>
      <c r="E1" s="448"/>
    </row>
    <row r="2" spans="3:5" ht="12.75">
      <c r="C2" s="448" t="s">
        <v>666</v>
      </c>
      <c r="D2" s="448"/>
      <c r="E2" s="448"/>
    </row>
    <row r="3" spans="2:5" ht="12.75">
      <c r="B3" s="475"/>
      <c r="C3" s="475"/>
      <c r="D3" s="475"/>
      <c r="E3" s="475"/>
    </row>
    <row r="4" spans="1:5" ht="33.75" customHeight="1">
      <c r="A4" s="462" t="s">
        <v>585</v>
      </c>
      <c r="B4" s="462"/>
      <c r="C4" s="462"/>
      <c r="D4" s="462"/>
      <c r="E4" s="462"/>
    </row>
    <row r="6" spans="1:5" s="79" customFormat="1" ht="45.75" customHeight="1">
      <c r="A6" s="78" t="s">
        <v>77</v>
      </c>
      <c r="B6" s="78" t="s">
        <v>95</v>
      </c>
      <c r="C6" s="160" t="s">
        <v>27</v>
      </c>
      <c r="D6" s="480" t="s">
        <v>112</v>
      </c>
      <c r="E6" s="481"/>
    </row>
    <row r="7" spans="1:5" ht="18" customHeight="1">
      <c r="A7" s="99">
        <v>526</v>
      </c>
      <c r="B7" s="99"/>
      <c r="C7" s="139" t="s">
        <v>22</v>
      </c>
      <c r="D7" s="484"/>
      <c r="E7" s="485"/>
    </row>
    <row r="8" spans="1:5" ht="51">
      <c r="A8" s="8">
        <v>526</v>
      </c>
      <c r="B8" s="8" t="s">
        <v>280</v>
      </c>
      <c r="C8" s="140" t="s">
        <v>296</v>
      </c>
      <c r="D8" s="482">
        <v>0</v>
      </c>
      <c r="E8" s="483"/>
    </row>
    <row r="9" spans="1:5" ht="51">
      <c r="A9" s="8">
        <v>526</v>
      </c>
      <c r="B9" s="8" t="s">
        <v>281</v>
      </c>
      <c r="C9" s="140" t="s">
        <v>297</v>
      </c>
      <c r="D9" s="482">
        <v>0</v>
      </c>
      <c r="E9" s="488"/>
    </row>
    <row r="10" spans="1:5" ht="25.5">
      <c r="A10" s="8">
        <v>526</v>
      </c>
      <c r="B10" s="8" t="s">
        <v>229</v>
      </c>
      <c r="C10" s="140" t="s">
        <v>25</v>
      </c>
      <c r="D10" s="482">
        <v>0</v>
      </c>
      <c r="E10" s="483"/>
    </row>
    <row r="11" spans="1:5" ht="25.5">
      <c r="A11" s="8">
        <v>526</v>
      </c>
      <c r="B11" s="8" t="s">
        <v>230</v>
      </c>
      <c r="C11" s="140" t="s">
        <v>26</v>
      </c>
      <c r="D11" s="486">
        <v>768.45</v>
      </c>
      <c r="E11" s="487"/>
    </row>
    <row r="12" spans="1:5" ht="14.25">
      <c r="A12" s="9"/>
      <c r="B12" s="9"/>
      <c r="C12" s="141" t="s">
        <v>81</v>
      </c>
      <c r="D12" s="486">
        <f>D11</f>
        <v>768.45</v>
      </c>
      <c r="E12" s="487"/>
    </row>
    <row r="13" spans="3:4" s="6" customFormat="1" ht="12.75">
      <c r="C13" s="142"/>
      <c r="D13" s="10"/>
    </row>
    <row r="14" spans="4:5" ht="12.75">
      <c r="D14" s="448" t="s">
        <v>304</v>
      </c>
      <c r="E14" s="448"/>
    </row>
    <row r="15" spans="3:5" ht="12.75">
      <c r="C15" s="448" t="s">
        <v>649</v>
      </c>
      <c r="D15" s="448"/>
      <c r="E15" s="448"/>
    </row>
    <row r="16" spans="2:5" ht="12.75">
      <c r="B16" s="475"/>
      <c r="C16" s="475"/>
      <c r="D16" s="475"/>
      <c r="E16" s="475"/>
    </row>
    <row r="17" ht="8.25" customHeight="1"/>
    <row r="18" spans="1:5" ht="35.25" customHeight="1">
      <c r="A18" s="462" t="s">
        <v>586</v>
      </c>
      <c r="B18" s="462"/>
      <c r="C18" s="462"/>
      <c r="D18" s="462"/>
      <c r="E18" s="462"/>
    </row>
    <row r="19" ht="8.25" customHeight="1"/>
    <row r="20" spans="1:5" ht="52.5" customHeight="1">
      <c r="A20" s="5" t="s">
        <v>94</v>
      </c>
      <c r="B20" s="5" t="s">
        <v>95</v>
      </c>
      <c r="C20" s="3" t="s">
        <v>27</v>
      </c>
      <c r="D20" s="3" t="s">
        <v>446</v>
      </c>
      <c r="E20" s="3" t="s">
        <v>653</v>
      </c>
    </row>
    <row r="21" spans="1:5" ht="18.75" customHeight="1">
      <c r="A21" s="99">
        <v>526</v>
      </c>
      <c r="B21" s="99"/>
      <c r="C21" s="139" t="s">
        <v>22</v>
      </c>
      <c r="D21" s="100"/>
      <c r="E21" s="100"/>
    </row>
    <row r="22" spans="1:5" ht="39.75" customHeight="1">
      <c r="A22" s="8">
        <v>526</v>
      </c>
      <c r="B22" s="8" t="s">
        <v>280</v>
      </c>
      <c r="C22" s="140" t="s">
        <v>23</v>
      </c>
      <c r="D22" s="3">
        <v>0</v>
      </c>
      <c r="E22" s="3">
        <v>0</v>
      </c>
    </row>
    <row r="23" spans="1:5" ht="42" customHeight="1">
      <c r="A23" s="8">
        <v>526</v>
      </c>
      <c r="B23" s="8" t="s">
        <v>281</v>
      </c>
      <c r="C23" s="140" t="s">
        <v>24</v>
      </c>
      <c r="D23" s="3">
        <v>0</v>
      </c>
      <c r="E23" s="3">
        <v>0</v>
      </c>
    </row>
    <row r="24" spans="1:5" ht="25.5">
      <c r="A24" s="8">
        <v>526</v>
      </c>
      <c r="B24" s="8" t="s">
        <v>229</v>
      </c>
      <c r="C24" s="140" t="s">
        <v>25</v>
      </c>
      <c r="D24" s="3">
        <v>0</v>
      </c>
      <c r="E24" s="3">
        <v>0</v>
      </c>
    </row>
    <row r="25" spans="1:5" ht="25.5">
      <c r="A25" s="8">
        <v>526</v>
      </c>
      <c r="B25" s="8" t="s">
        <v>230</v>
      </c>
      <c r="C25" s="140" t="s">
        <v>26</v>
      </c>
      <c r="D25" s="3">
        <v>0</v>
      </c>
      <c r="E25" s="3">
        <v>0</v>
      </c>
    </row>
    <row r="26" spans="1:5" ht="14.25">
      <c r="A26" s="9"/>
      <c r="B26" s="9"/>
      <c r="C26" s="141" t="s">
        <v>81</v>
      </c>
      <c r="D26" s="100">
        <f>D25</f>
        <v>0</v>
      </c>
      <c r="E26" s="100">
        <f>E25</f>
        <v>0</v>
      </c>
    </row>
  </sheetData>
  <sheetProtection/>
  <mergeCells count="15">
    <mergeCell ref="A18:E18"/>
    <mergeCell ref="D12:E12"/>
    <mergeCell ref="C15:E15"/>
    <mergeCell ref="B16:E16"/>
    <mergeCell ref="D1:E1"/>
    <mergeCell ref="D14:E14"/>
    <mergeCell ref="D9:E9"/>
    <mergeCell ref="D10:E10"/>
    <mergeCell ref="D11:E11"/>
    <mergeCell ref="C2:E2"/>
    <mergeCell ref="B3:E3"/>
    <mergeCell ref="A4:E4"/>
    <mergeCell ref="D6:E6"/>
    <mergeCell ref="D8:E8"/>
    <mergeCell ref="D7:E7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1"/>
  <sheetViews>
    <sheetView zoomScalePageLayoutView="0" workbookViewId="0" topLeftCell="A51">
      <selection activeCell="C51" sqref="C51"/>
    </sheetView>
  </sheetViews>
  <sheetFormatPr defaultColWidth="9.00390625" defaultRowHeight="12.75"/>
  <cols>
    <col min="1" max="1" width="13.8515625" style="230" customWidth="1"/>
    <col min="2" max="2" width="7.28125" style="230" customWidth="1"/>
    <col min="3" max="3" width="63.00390625" style="230" customWidth="1"/>
    <col min="4" max="4" width="15.28125" style="229" customWidth="1"/>
    <col min="5" max="5" width="13.7109375" style="228" hidden="1" customWidth="1"/>
    <col min="6" max="6" width="12.8515625" style="228" hidden="1" customWidth="1"/>
    <col min="7" max="7" width="13.7109375" style="228" hidden="1" customWidth="1"/>
    <col min="8" max="8" width="10.28125" style="228" hidden="1" customWidth="1"/>
    <col min="9" max="16384" width="9.00390625" style="227" customWidth="1"/>
  </cols>
  <sheetData>
    <row r="1" spans="1:4" ht="12.75">
      <c r="A1" s="22"/>
      <c r="B1" s="22"/>
      <c r="C1" s="491" t="s">
        <v>356</v>
      </c>
      <c r="D1" s="491"/>
    </row>
    <row r="2" spans="1:4" ht="12.75">
      <c r="A2" s="187"/>
      <c r="B2" s="22"/>
      <c r="C2" s="489" t="s">
        <v>650</v>
      </c>
      <c r="D2" s="489"/>
    </row>
    <row r="3" spans="1:4" ht="12.75">
      <c r="A3" s="22"/>
      <c r="B3" s="22"/>
      <c r="C3" s="271"/>
      <c r="D3" s="271"/>
    </row>
    <row r="4" spans="1:4" ht="45.75" customHeight="1">
      <c r="A4" s="490" t="s">
        <v>580</v>
      </c>
      <c r="B4" s="490"/>
      <c r="C4" s="490"/>
      <c r="D4" s="490"/>
    </row>
    <row r="5" spans="1:4" ht="12.75">
      <c r="A5" s="27"/>
      <c r="B5" s="270"/>
      <c r="C5" s="270"/>
      <c r="D5" s="269"/>
    </row>
    <row r="6" spans="1:8" ht="12.75">
      <c r="A6" s="24" t="s">
        <v>355</v>
      </c>
      <c r="B6" s="24" t="s">
        <v>354</v>
      </c>
      <c r="C6" s="268" t="s">
        <v>194</v>
      </c>
      <c r="D6" s="267" t="s">
        <v>353</v>
      </c>
      <c r="E6" s="266" t="s">
        <v>352</v>
      </c>
      <c r="F6" s="265" t="s">
        <v>351</v>
      </c>
      <c r="G6" s="264" t="s">
        <v>350</v>
      </c>
      <c r="H6" s="263" t="s">
        <v>349</v>
      </c>
    </row>
    <row r="7" spans="1:8" s="255" customFormat="1" ht="11.25">
      <c r="A7" s="262">
        <v>1</v>
      </c>
      <c r="B7" s="262">
        <v>2</v>
      </c>
      <c r="C7" s="261">
        <v>3</v>
      </c>
      <c r="D7" s="260">
        <v>4</v>
      </c>
      <c r="E7" s="259">
        <v>5</v>
      </c>
      <c r="F7" s="258">
        <v>6</v>
      </c>
      <c r="G7" s="257">
        <v>7</v>
      </c>
      <c r="H7" s="256">
        <v>8</v>
      </c>
    </row>
    <row r="8" spans="1:8" s="231" customFormat="1" ht="29.25" customHeight="1">
      <c r="A8" s="28" t="s">
        <v>357</v>
      </c>
      <c r="B8" s="28"/>
      <c r="C8" s="250" t="s">
        <v>525</v>
      </c>
      <c r="D8" s="236">
        <f>D9+D21+D24</f>
        <v>11832.8</v>
      </c>
      <c r="E8" s="235" t="e">
        <f>E9+#REF!+#REF!+#REF!+E24+#REF!</f>
        <v>#REF!</v>
      </c>
      <c r="F8" s="234" t="e">
        <f>F9+#REF!+#REF!+#REF!+F24+#REF!</f>
        <v>#REF!</v>
      </c>
      <c r="G8" s="233" t="e">
        <f>G9+#REF!+#REF!+#REF!+G24+#REF!</f>
        <v>#REF!</v>
      </c>
      <c r="H8" s="232" t="e">
        <f>H9+#REF!+#REF!+#REF!+H24+#REF!</f>
        <v>#REF!</v>
      </c>
    </row>
    <row r="9" spans="1:8" s="231" customFormat="1" ht="38.25">
      <c r="A9" s="41" t="s">
        <v>480</v>
      </c>
      <c r="B9" s="41"/>
      <c r="C9" s="254" t="s">
        <v>510</v>
      </c>
      <c r="D9" s="241">
        <f>D10</f>
        <v>10357.6</v>
      </c>
      <c r="E9" s="246" t="e">
        <f>#REF!</f>
        <v>#REF!</v>
      </c>
      <c r="F9" s="245" t="e">
        <f>#REF!</f>
        <v>#REF!</v>
      </c>
      <c r="G9" s="244" t="e">
        <f>#REF!</f>
        <v>#REF!</v>
      </c>
      <c r="H9" s="243" t="e">
        <f>#REF!</f>
        <v>#REF!</v>
      </c>
    </row>
    <row r="10" spans="1:8" ht="25.5">
      <c r="A10" s="26" t="s">
        <v>481</v>
      </c>
      <c r="B10" s="26"/>
      <c r="C10" s="242" t="s">
        <v>343</v>
      </c>
      <c r="D10" s="241">
        <f>D11</f>
        <v>10357.6</v>
      </c>
      <c r="E10" s="246">
        <f>E11</f>
        <v>62460.62</v>
      </c>
      <c r="F10" s="245">
        <f>F11</f>
        <v>0</v>
      </c>
      <c r="G10" s="244">
        <f>G11</f>
        <v>0</v>
      </c>
      <c r="H10" s="243">
        <f>H11</f>
        <v>0</v>
      </c>
    </row>
    <row r="11" spans="1:8" ht="25.5">
      <c r="A11" s="26"/>
      <c r="B11" s="26" t="s">
        <v>133</v>
      </c>
      <c r="C11" s="249" t="s">
        <v>308</v>
      </c>
      <c r="D11" s="241">
        <v>10357.6</v>
      </c>
      <c r="E11" s="248">
        <v>62460.62</v>
      </c>
      <c r="F11" s="239"/>
      <c r="G11" s="247"/>
      <c r="H11" s="237"/>
    </row>
    <row r="12" spans="1:8" ht="25.5" customHeight="1" hidden="1">
      <c r="A12" s="26" t="s">
        <v>555</v>
      </c>
      <c r="B12" s="26"/>
      <c r="C12" s="249" t="s">
        <v>554</v>
      </c>
      <c r="D12" s="241">
        <f>D13+D15+D17+D19</f>
        <v>0</v>
      </c>
      <c r="E12" s="248"/>
      <c r="F12" s="239"/>
      <c r="G12" s="247"/>
      <c r="H12" s="237"/>
    </row>
    <row r="13" spans="1:8" ht="12.75" customHeight="1" hidden="1">
      <c r="A13" s="26" t="s">
        <v>562</v>
      </c>
      <c r="B13" s="26"/>
      <c r="C13" s="249" t="s">
        <v>556</v>
      </c>
      <c r="D13" s="241">
        <f>D14</f>
        <v>0</v>
      </c>
      <c r="E13" s="248"/>
      <c r="F13" s="239"/>
      <c r="G13" s="247"/>
      <c r="H13" s="237"/>
    </row>
    <row r="14" spans="1:8" ht="25.5" customHeight="1" hidden="1">
      <c r="A14" s="26"/>
      <c r="B14" s="26" t="s">
        <v>133</v>
      </c>
      <c r="C14" s="249" t="s">
        <v>308</v>
      </c>
      <c r="D14" s="241"/>
      <c r="E14" s="248"/>
      <c r="F14" s="239"/>
      <c r="G14" s="247"/>
      <c r="H14" s="237"/>
    </row>
    <row r="15" spans="1:8" ht="12.75" customHeight="1" hidden="1">
      <c r="A15" s="26" t="s">
        <v>562</v>
      </c>
      <c r="B15" s="26"/>
      <c r="C15" s="249" t="s">
        <v>557</v>
      </c>
      <c r="D15" s="241">
        <f>D16</f>
        <v>0</v>
      </c>
      <c r="E15" s="248"/>
      <c r="F15" s="239"/>
      <c r="G15" s="247"/>
      <c r="H15" s="237"/>
    </row>
    <row r="16" spans="1:8" ht="25.5" customHeight="1" hidden="1">
      <c r="A16" s="26"/>
      <c r="B16" s="26" t="s">
        <v>133</v>
      </c>
      <c r="C16" s="249" t="s">
        <v>308</v>
      </c>
      <c r="D16" s="241"/>
      <c r="E16" s="248"/>
      <c r="F16" s="239"/>
      <c r="G16" s="247"/>
      <c r="H16" s="237"/>
    </row>
    <row r="17" spans="1:8" ht="12.75" customHeight="1" hidden="1">
      <c r="A17" s="26" t="s">
        <v>562</v>
      </c>
      <c r="B17" s="26"/>
      <c r="C17" s="249" t="s">
        <v>558</v>
      </c>
      <c r="D17" s="241">
        <f>D18</f>
        <v>0</v>
      </c>
      <c r="E17" s="248"/>
      <c r="F17" s="239"/>
      <c r="G17" s="247"/>
      <c r="H17" s="237"/>
    </row>
    <row r="18" spans="1:8" ht="25.5" customHeight="1" hidden="1">
      <c r="A18" s="26"/>
      <c r="B18" s="26" t="s">
        <v>133</v>
      </c>
      <c r="C18" s="249" t="s">
        <v>308</v>
      </c>
      <c r="D18" s="241"/>
      <c r="E18" s="248"/>
      <c r="F18" s="239"/>
      <c r="G18" s="247"/>
      <c r="H18" s="237"/>
    </row>
    <row r="19" spans="1:8" ht="12.75" customHeight="1" hidden="1">
      <c r="A19" s="26" t="s">
        <v>562</v>
      </c>
      <c r="B19" s="26"/>
      <c r="C19" s="249" t="s">
        <v>559</v>
      </c>
      <c r="D19" s="241">
        <f>D20</f>
        <v>0</v>
      </c>
      <c r="E19" s="248"/>
      <c r="F19" s="239"/>
      <c r="G19" s="247"/>
      <c r="H19" s="237"/>
    </row>
    <row r="20" spans="1:8" ht="25.5" customHeight="1" hidden="1">
      <c r="A20" s="26"/>
      <c r="B20" s="26" t="s">
        <v>133</v>
      </c>
      <c r="C20" s="249" t="s">
        <v>308</v>
      </c>
      <c r="D20" s="241"/>
      <c r="E20" s="248"/>
      <c r="F20" s="239"/>
      <c r="G20" s="247"/>
      <c r="H20" s="237"/>
    </row>
    <row r="21" spans="1:8" ht="12.75">
      <c r="A21" s="26" t="s">
        <v>482</v>
      </c>
      <c r="B21" s="26"/>
      <c r="C21" s="249" t="s">
        <v>483</v>
      </c>
      <c r="D21" s="241">
        <f>D22</f>
        <v>1307.2</v>
      </c>
      <c r="E21" s="248"/>
      <c r="F21" s="239"/>
      <c r="G21" s="247"/>
      <c r="H21" s="237"/>
    </row>
    <row r="22" spans="1:8" ht="25.5">
      <c r="A22" s="26" t="s">
        <v>484</v>
      </c>
      <c r="B22" s="26"/>
      <c r="C22" s="249" t="s">
        <v>343</v>
      </c>
      <c r="D22" s="241">
        <f>D23</f>
        <v>1307.2</v>
      </c>
      <c r="E22" s="248"/>
      <c r="F22" s="239"/>
      <c r="G22" s="247"/>
      <c r="H22" s="237"/>
    </row>
    <row r="23" spans="1:8" ht="25.5">
      <c r="A23" s="26"/>
      <c r="B23" s="26" t="s">
        <v>133</v>
      </c>
      <c r="C23" s="249" t="s">
        <v>308</v>
      </c>
      <c r="D23" s="241">
        <v>1307.2</v>
      </c>
      <c r="E23" s="248"/>
      <c r="F23" s="239"/>
      <c r="G23" s="247"/>
      <c r="H23" s="237"/>
    </row>
    <row r="24" spans="1:8" ht="25.5">
      <c r="A24" s="26" t="s">
        <v>358</v>
      </c>
      <c r="B24" s="26"/>
      <c r="C24" s="242" t="s">
        <v>520</v>
      </c>
      <c r="D24" s="241">
        <f>D25</f>
        <v>168</v>
      </c>
      <c r="E24" s="246" t="e">
        <f>E25+#REF!+#REF!</f>
        <v>#REF!</v>
      </c>
      <c r="F24" s="245" t="e">
        <f>F25+#REF!+#REF!</f>
        <v>#REF!</v>
      </c>
      <c r="G24" s="244" t="e">
        <f>G25+#REF!+#REF!</f>
        <v>#REF!</v>
      </c>
      <c r="H24" s="243" t="e">
        <f>H25+#REF!+#REF!</f>
        <v>#REF!</v>
      </c>
    </row>
    <row r="25" spans="1:8" ht="56.25" customHeight="1">
      <c r="A25" s="26" t="s">
        <v>359</v>
      </c>
      <c r="B25" s="26"/>
      <c r="C25" s="242" t="s">
        <v>537</v>
      </c>
      <c r="D25" s="241">
        <f>D26</f>
        <v>168</v>
      </c>
      <c r="E25" s="246">
        <f>E26</f>
        <v>0</v>
      </c>
      <c r="F25" s="245">
        <f>F26</f>
        <v>1100</v>
      </c>
      <c r="G25" s="244">
        <f>G26</f>
        <v>0</v>
      </c>
      <c r="H25" s="243">
        <f>H26</f>
        <v>0</v>
      </c>
    </row>
    <row r="26" spans="1:8" ht="25.5">
      <c r="A26" s="26"/>
      <c r="B26" s="26" t="s">
        <v>133</v>
      </c>
      <c r="C26" s="249" t="s">
        <v>308</v>
      </c>
      <c r="D26" s="241">
        <v>168</v>
      </c>
      <c r="E26" s="240"/>
      <c r="F26" s="239">
        <v>1100</v>
      </c>
      <c r="G26" s="247"/>
      <c r="H26" s="237"/>
    </row>
    <row r="27" spans="1:8" ht="38.25">
      <c r="A27" s="28" t="s">
        <v>440</v>
      </c>
      <c r="B27" s="28"/>
      <c r="C27" s="191" t="s">
        <v>486</v>
      </c>
      <c r="D27" s="236">
        <f>D29+D40+D45</f>
        <v>2182.25</v>
      </c>
      <c r="E27" s="240"/>
      <c r="F27" s="239"/>
      <c r="G27" s="247"/>
      <c r="H27" s="237"/>
    </row>
    <row r="28" spans="1:8" ht="43.5" customHeight="1" hidden="1">
      <c r="A28" s="26"/>
      <c r="B28" s="26"/>
      <c r="C28" s="249"/>
      <c r="D28" s="241"/>
      <c r="E28" s="240"/>
      <c r="F28" s="239"/>
      <c r="G28" s="247"/>
      <c r="H28" s="237"/>
    </row>
    <row r="29" spans="1:8" ht="38.25">
      <c r="A29" s="26" t="s">
        <v>526</v>
      </c>
      <c r="B29" s="26"/>
      <c r="C29" s="242" t="s">
        <v>536</v>
      </c>
      <c r="D29" s="241">
        <f>D32+D34</f>
        <v>2150</v>
      </c>
      <c r="E29" s="240"/>
      <c r="F29" s="239"/>
      <c r="G29" s="247"/>
      <c r="H29" s="237"/>
    </row>
    <row r="30" spans="1:8" ht="38.25" hidden="1">
      <c r="A30" s="26" t="s">
        <v>488</v>
      </c>
      <c r="B30" s="26"/>
      <c r="C30" s="242" t="s">
        <v>487</v>
      </c>
      <c r="D30" s="241">
        <f>D31</f>
        <v>0</v>
      </c>
      <c r="E30" s="240"/>
      <c r="F30" s="239"/>
      <c r="G30" s="247"/>
      <c r="H30" s="237"/>
    </row>
    <row r="31" spans="1:8" ht="12.75" hidden="1">
      <c r="A31" s="26" t="s">
        <v>490</v>
      </c>
      <c r="B31" s="26" t="s">
        <v>198</v>
      </c>
      <c r="C31" s="242" t="s">
        <v>171</v>
      </c>
      <c r="D31" s="241"/>
      <c r="E31" s="240"/>
      <c r="F31" s="239"/>
      <c r="G31" s="247"/>
      <c r="H31" s="237"/>
    </row>
    <row r="32" spans="1:8" ht="25.5">
      <c r="A32" s="284" t="s">
        <v>545</v>
      </c>
      <c r="B32" s="284"/>
      <c r="C32" s="285" t="s">
        <v>489</v>
      </c>
      <c r="D32" s="241">
        <f>D33+D35</f>
        <v>2150</v>
      </c>
      <c r="E32" s="240"/>
      <c r="F32" s="239"/>
      <c r="G32" s="247"/>
      <c r="H32" s="237"/>
    </row>
    <row r="33" spans="1:8" ht="25.5" hidden="1">
      <c r="A33" s="284"/>
      <c r="B33" s="284" t="s">
        <v>130</v>
      </c>
      <c r="C33" s="285" t="s">
        <v>341</v>
      </c>
      <c r="D33" s="241"/>
      <c r="E33" s="240"/>
      <c r="F33" s="239"/>
      <c r="G33" s="247"/>
      <c r="H33" s="237"/>
    </row>
    <row r="34" spans="1:8" ht="27.75" customHeight="1" hidden="1">
      <c r="A34" s="284"/>
      <c r="B34" s="284"/>
      <c r="C34" s="285"/>
      <c r="D34" s="277"/>
      <c r="E34" s="240"/>
      <c r="F34" s="239"/>
      <c r="G34" s="247"/>
      <c r="H34" s="237"/>
    </row>
    <row r="35" spans="1:8" ht="16.5" customHeight="1">
      <c r="A35" s="284"/>
      <c r="B35" s="284" t="s">
        <v>198</v>
      </c>
      <c r="C35" s="285" t="s">
        <v>171</v>
      </c>
      <c r="D35" s="277">
        <v>2150</v>
      </c>
      <c r="E35" s="240"/>
      <c r="F35" s="239"/>
      <c r="G35" s="247"/>
      <c r="H35" s="237"/>
    </row>
    <row r="36" spans="1:8" ht="12.75" hidden="1">
      <c r="A36" s="26"/>
      <c r="B36" s="26"/>
      <c r="C36" s="249"/>
      <c r="D36" s="241">
        <f>D37</f>
        <v>0</v>
      </c>
      <c r="E36" s="240"/>
      <c r="F36" s="239"/>
      <c r="G36" s="247"/>
      <c r="H36" s="237"/>
    </row>
    <row r="37" spans="1:8" ht="12.75" hidden="1">
      <c r="A37" s="26"/>
      <c r="B37" s="26"/>
      <c r="C37" s="249"/>
      <c r="D37" s="241">
        <f>D38</f>
        <v>0</v>
      </c>
      <c r="E37" s="240"/>
      <c r="F37" s="239"/>
      <c r="G37" s="247"/>
      <c r="H37" s="237"/>
    </row>
    <row r="38" spans="1:8" ht="12.75" hidden="1">
      <c r="A38" s="284"/>
      <c r="B38" s="284"/>
      <c r="C38" s="285"/>
      <c r="D38" s="277">
        <f>D39</f>
        <v>0</v>
      </c>
      <c r="E38" s="240"/>
      <c r="F38" s="239"/>
      <c r="G38" s="247"/>
      <c r="H38" s="237"/>
    </row>
    <row r="39" spans="1:8" ht="12.75" hidden="1">
      <c r="A39" s="26"/>
      <c r="B39" s="26"/>
      <c r="C39" s="242"/>
      <c r="D39" s="241"/>
      <c r="E39" s="240"/>
      <c r="F39" s="239"/>
      <c r="G39" s="247"/>
      <c r="H39" s="237"/>
    </row>
    <row r="40" spans="1:8" ht="25.5" hidden="1">
      <c r="A40" s="26" t="s">
        <v>546</v>
      </c>
      <c r="B40" s="26"/>
      <c r="C40" s="242" t="s">
        <v>547</v>
      </c>
      <c r="D40" s="241">
        <f>D41+D43</f>
        <v>0</v>
      </c>
      <c r="E40" s="240"/>
      <c r="F40" s="239"/>
      <c r="G40" s="247"/>
      <c r="H40" s="237"/>
    </row>
    <row r="41" spans="1:8" ht="25.5" hidden="1">
      <c r="A41" s="26" t="s">
        <v>550</v>
      </c>
      <c r="B41" s="26"/>
      <c r="C41" s="242" t="s">
        <v>551</v>
      </c>
      <c r="D41" s="241">
        <f>D42</f>
        <v>0</v>
      </c>
      <c r="E41" s="240"/>
      <c r="F41" s="239"/>
      <c r="G41" s="247"/>
      <c r="H41" s="237"/>
    </row>
    <row r="42" spans="1:8" ht="25.5" hidden="1">
      <c r="A42" s="26"/>
      <c r="B42" s="26" t="s">
        <v>133</v>
      </c>
      <c r="C42" s="242" t="s">
        <v>308</v>
      </c>
      <c r="D42" s="241"/>
      <c r="E42" s="240"/>
      <c r="F42" s="239"/>
      <c r="G42" s="247"/>
      <c r="H42" s="237"/>
    </row>
    <row r="43" spans="1:8" ht="12.75" hidden="1">
      <c r="A43" s="26" t="s">
        <v>548</v>
      </c>
      <c r="B43" s="26"/>
      <c r="C43" s="242" t="s">
        <v>549</v>
      </c>
      <c r="D43" s="241">
        <f>D44</f>
        <v>0</v>
      </c>
      <c r="E43" s="240"/>
      <c r="F43" s="239"/>
      <c r="G43" s="247"/>
      <c r="H43" s="237"/>
    </row>
    <row r="44" spans="1:8" ht="25.5" hidden="1">
      <c r="A44" s="26"/>
      <c r="B44" s="26" t="s">
        <v>130</v>
      </c>
      <c r="C44" s="242" t="s">
        <v>341</v>
      </c>
      <c r="D44" s="241"/>
      <c r="E44" s="240"/>
      <c r="F44" s="239"/>
      <c r="G44" s="247"/>
      <c r="H44" s="237"/>
    </row>
    <row r="45" spans="1:8" ht="12.75">
      <c r="A45" s="26" t="s">
        <v>527</v>
      </c>
      <c r="B45" s="26"/>
      <c r="C45" s="242" t="s">
        <v>530</v>
      </c>
      <c r="D45" s="241">
        <f>D46</f>
        <v>32.25</v>
      </c>
      <c r="E45" s="240"/>
      <c r="F45" s="239"/>
      <c r="G45" s="247"/>
      <c r="H45" s="237"/>
    </row>
    <row r="46" spans="1:8" ht="12.75">
      <c r="A46" s="26" t="s">
        <v>529</v>
      </c>
      <c r="B46" s="26"/>
      <c r="C46" s="242" t="s">
        <v>503</v>
      </c>
      <c r="D46" s="241">
        <f>D47</f>
        <v>32.25</v>
      </c>
      <c r="E46" s="240"/>
      <c r="F46" s="239"/>
      <c r="G46" s="247"/>
      <c r="H46" s="237"/>
    </row>
    <row r="47" spans="1:8" ht="12.75">
      <c r="A47" s="26"/>
      <c r="B47" s="26" t="s">
        <v>198</v>
      </c>
      <c r="C47" s="242" t="s">
        <v>171</v>
      </c>
      <c r="D47" s="241">
        <v>32.25</v>
      </c>
      <c r="E47" s="240"/>
      <c r="F47" s="239"/>
      <c r="G47" s="247"/>
      <c r="H47" s="237"/>
    </row>
    <row r="48" spans="1:8" ht="25.5">
      <c r="A48" s="308" t="s">
        <v>411</v>
      </c>
      <c r="B48" s="26"/>
      <c r="C48" s="278" t="s">
        <v>492</v>
      </c>
      <c r="D48" s="236">
        <f>D49+D64</f>
        <v>11228.9</v>
      </c>
      <c r="E48" s="240"/>
      <c r="F48" s="239"/>
      <c r="G48" s="247"/>
      <c r="H48" s="237"/>
    </row>
    <row r="49" spans="1:8" ht="19.5" customHeight="1">
      <c r="A49" s="275" t="s">
        <v>412</v>
      </c>
      <c r="B49" s="26"/>
      <c r="C49" s="279" t="s">
        <v>493</v>
      </c>
      <c r="D49" s="277">
        <f>D50+D61</f>
        <v>7459.92</v>
      </c>
      <c r="E49" s="240"/>
      <c r="F49" s="239"/>
      <c r="G49" s="247"/>
      <c r="H49" s="237"/>
    </row>
    <row r="50" spans="1:8" ht="25.5">
      <c r="A50" s="275" t="s">
        <v>413</v>
      </c>
      <c r="B50" s="26"/>
      <c r="C50" s="281" t="s">
        <v>425</v>
      </c>
      <c r="D50" s="241">
        <f>D51+D53+D57+D59</f>
        <v>6933.92</v>
      </c>
      <c r="E50" s="240"/>
      <c r="F50" s="239"/>
      <c r="G50" s="247"/>
      <c r="H50" s="237"/>
    </row>
    <row r="51" spans="1:8" ht="51">
      <c r="A51" s="41" t="s">
        <v>644</v>
      </c>
      <c r="B51" s="26"/>
      <c r="C51" s="242" t="s">
        <v>645</v>
      </c>
      <c r="D51" s="241">
        <f>D52</f>
        <v>906.7</v>
      </c>
      <c r="E51" s="240"/>
      <c r="F51" s="239"/>
      <c r="G51" s="247"/>
      <c r="H51" s="237"/>
    </row>
    <row r="52" spans="1:8" ht="25.5">
      <c r="A52" s="41"/>
      <c r="B52" s="26" t="s">
        <v>130</v>
      </c>
      <c r="C52" s="242" t="s">
        <v>341</v>
      </c>
      <c r="D52" s="241">
        <v>906.7</v>
      </c>
      <c r="E52" s="240"/>
      <c r="F52" s="239"/>
      <c r="G52" s="247"/>
      <c r="H52" s="237"/>
    </row>
    <row r="53" spans="1:8" ht="12.75">
      <c r="A53" s="275" t="s">
        <v>414</v>
      </c>
      <c r="B53" s="26"/>
      <c r="C53" s="280" t="s">
        <v>407</v>
      </c>
      <c r="D53" s="241">
        <f>D54</f>
        <v>3347.5</v>
      </c>
      <c r="E53" s="240"/>
      <c r="F53" s="239"/>
      <c r="G53" s="247"/>
      <c r="H53" s="237"/>
    </row>
    <row r="54" spans="1:8" ht="25.5">
      <c r="A54" s="275"/>
      <c r="B54" s="26" t="s">
        <v>130</v>
      </c>
      <c r="C54" s="280" t="s">
        <v>341</v>
      </c>
      <c r="D54" s="241">
        <v>3347.5</v>
      </c>
      <c r="E54" s="240"/>
      <c r="F54" s="239"/>
      <c r="G54" s="247"/>
      <c r="H54" s="237"/>
    </row>
    <row r="55" spans="1:8" ht="25.5" hidden="1">
      <c r="A55" s="275" t="s">
        <v>416</v>
      </c>
      <c r="B55" s="26"/>
      <c r="C55" s="281" t="s">
        <v>307</v>
      </c>
      <c r="D55" s="241">
        <f>D56</f>
        <v>0</v>
      </c>
      <c r="E55" s="240"/>
      <c r="F55" s="239"/>
      <c r="G55" s="247"/>
      <c r="H55" s="237"/>
    </row>
    <row r="56" spans="1:8" ht="26.25" customHeight="1" hidden="1">
      <c r="A56" s="272"/>
      <c r="B56" s="26" t="s">
        <v>130</v>
      </c>
      <c r="C56" s="281" t="s">
        <v>341</v>
      </c>
      <c r="D56" s="277"/>
      <c r="E56" s="240"/>
      <c r="F56" s="239"/>
      <c r="G56" s="247"/>
      <c r="H56" s="237"/>
    </row>
    <row r="57" spans="1:8" ht="39.75" customHeight="1">
      <c r="A57" s="41" t="s">
        <v>581</v>
      </c>
      <c r="B57" s="26"/>
      <c r="C57" s="309" t="s">
        <v>582</v>
      </c>
      <c r="D57" s="277">
        <f>D58</f>
        <v>2632</v>
      </c>
      <c r="E57" s="240"/>
      <c r="F57" s="239"/>
      <c r="G57" s="247"/>
      <c r="H57" s="237"/>
    </row>
    <row r="58" spans="1:8" ht="14.25" customHeight="1">
      <c r="A58" s="26"/>
      <c r="B58" s="26" t="s">
        <v>198</v>
      </c>
      <c r="C58" s="286" t="s">
        <v>171</v>
      </c>
      <c r="D58" s="277">
        <v>2632</v>
      </c>
      <c r="E58" s="240"/>
      <c r="F58" s="239"/>
      <c r="G58" s="247"/>
      <c r="H58" s="237"/>
    </row>
    <row r="59" spans="1:8" ht="52.5" customHeight="1">
      <c r="A59" s="41" t="s">
        <v>646</v>
      </c>
      <c r="B59" s="26"/>
      <c r="C59" s="242" t="s">
        <v>645</v>
      </c>
      <c r="D59" s="277">
        <f>D60</f>
        <v>47.72</v>
      </c>
      <c r="E59" s="240"/>
      <c r="F59" s="239"/>
      <c r="G59" s="247"/>
      <c r="H59" s="237"/>
    </row>
    <row r="60" spans="1:8" ht="28.5" customHeight="1">
      <c r="A60" s="26"/>
      <c r="B60" s="26" t="s">
        <v>130</v>
      </c>
      <c r="C60" s="242" t="s">
        <v>341</v>
      </c>
      <c r="D60" s="277">
        <v>47.72</v>
      </c>
      <c r="E60" s="240"/>
      <c r="F60" s="239"/>
      <c r="G60" s="247"/>
      <c r="H60" s="237"/>
    </row>
    <row r="61" spans="1:8" ht="16.5" customHeight="1">
      <c r="A61" s="26" t="s">
        <v>505</v>
      </c>
      <c r="B61" s="26"/>
      <c r="C61" s="374" t="s">
        <v>530</v>
      </c>
      <c r="D61" s="277">
        <f>D62</f>
        <v>526</v>
      </c>
      <c r="E61" s="240"/>
      <c r="F61" s="239"/>
      <c r="G61" s="247"/>
      <c r="H61" s="237"/>
    </row>
    <row r="62" spans="1:8" ht="27.75" customHeight="1">
      <c r="A62" s="26" t="s">
        <v>583</v>
      </c>
      <c r="B62" s="26"/>
      <c r="C62" s="374" t="s">
        <v>602</v>
      </c>
      <c r="D62" s="277">
        <f>D63</f>
        <v>526</v>
      </c>
      <c r="E62" s="240"/>
      <c r="F62" s="239"/>
      <c r="G62" s="247"/>
      <c r="H62" s="237"/>
    </row>
    <row r="63" spans="1:8" ht="14.25" customHeight="1">
      <c r="A63" s="26"/>
      <c r="B63" s="26" t="s">
        <v>198</v>
      </c>
      <c r="C63" s="374" t="s">
        <v>171</v>
      </c>
      <c r="D63" s="277">
        <v>526</v>
      </c>
      <c r="E63" s="240"/>
      <c r="F63" s="239"/>
      <c r="G63" s="247"/>
      <c r="H63" s="237"/>
    </row>
    <row r="64" spans="1:8" ht="17.25" customHeight="1">
      <c r="A64" s="275" t="s">
        <v>417</v>
      </c>
      <c r="B64" s="26"/>
      <c r="C64" s="282" t="s">
        <v>521</v>
      </c>
      <c r="D64" s="277">
        <f>D65</f>
        <v>3768.98</v>
      </c>
      <c r="E64" s="240"/>
      <c r="F64" s="239"/>
      <c r="G64" s="247"/>
      <c r="H64" s="237"/>
    </row>
    <row r="65" spans="1:8" ht="17.25" customHeight="1">
      <c r="A65" s="275" t="s">
        <v>418</v>
      </c>
      <c r="B65" s="26"/>
      <c r="C65" s="281" t="s">
        <v>424</v>
      </c>
      <c r="D65" s="241">
        <f>D66+D68+D70+D72+D74</f>
        <v>3768.98</v>
      </c>
      <c r="E65" s="240"/>
      <c r="F65" s="239"/>
      <c r="G65" s="247"/>
      <c r="H65" s="237"/>
    </row>
    <row r="66" spans="1:8" ht="12.75">
      <c r="A66" s="275" t="s">
        <v>419</v>
      </c>
      <c r="B66" s="26"/>
      <c r="C66" s="281" t="s">
        <v>408</v>
      </c>
      <c r="D66" s="241">
        <f>D67</f>
        <v>747.3</v>
      </c>
      <c r="E66" s="240"/>
      <c r="F66" s="239"/>
      <c r="G66" s="247"/>
      <c r="H66" s="237"/>
    </row>
    <row r="67" spans="1:8" ht="25.5">
      <c r="A67" s="275"/>
      <c r="B67" s="26" t="s">
        <v>130</v>
      </c>
      <c r="C67" s="281" t="s">
        <v>341</v>
      </c>
      <c r="D67" s="241">
        <v>747.3</v>
      </c>
      <c r="E67" s="240"/>
      <c r="F67" s="239"/>
      <c r="G67" s="247"/>
      <c r="H67" s="237"/>
    </row>
    <row r="68" spans="1:8" ht="12.75">
      <c r="A68" s="275" t="s">
        <v>420</v>
      </c>
      <c r="B68" s="26"/>
      <c r="C68" s="281" t="s">
        <v>85</v>
      </c>
      <c r="D68" s="241">
        <f>D69</f>
        <v>395.2</v>
      </c>
      <c r="E68" s="240"/>
      <c r="F68" s="239"/>
      <c r="G68" s="247"/>
      <c r="H68" s="237"/>
    </row>
    <row r="69" spans="1:8" ht="25.5">
      <c r="A69" s="275"/>
      <c r="B69" s="26" t="s">
        <v>130</v>
      </c>
      <c r="C69" s="281" t="s">
        <v>341</v>
      </c>
      <c r="D69" s="241">
        <v>395.2</v>
      </c>
      <c r="E69" s="240"/>
      <c r="F69" s="239"/>
      <c r="G69" s="247"/>
      <c r="H69" s="237"/>
    </row>
    <row r="70" spans="1:8" ht="12.75">
      <c r="A70" s="275" t="s">
        <v>421</v>
      </c>
      <c r="B70" s="26"/>
      <c r="C70" s="281" t="s">
        <v>409</v>
      </c>
      <c r="D70" s="241">
        <f>D71</f>
        <v>1931.3</v>
      </c>
      <c r="E70" s="240"/>
      <c r="F70" s="239"/>
      <c r="G70" s="247"/>
      <c r="H70" s="237"/>
    </row>
    <row r="71" spans="1:8" ht="25.5">
      <c r="A71" s="275"/>
      <c r="B71" s="26" t="s">
        <v>130</v>
      </c>
      <c r="C71" s="281" t="s">
        <v>341</v>
      </c>
      <c r="D71" s="241">
        <v>1931.3</v>
      </c>
      <c r="E71" s="240"/>
      <c r="F71" s="239"/>
      <c r="G71" s="247"/>
      <c r="H71" s="237"/>
    </row>
    <row r="72" spans="1:8" ht="12.75" hidden="1">
      <c r="A72" s="275" t="s">
        <v>422</v>
      </c>
      <c r="B72" s="26"/>
      <c r="C72" s="283" t="s">
        <v>10</v>
      </c>
      <c r="D72" s="241">
        <f>D73</f>
        <v>0</v>
      </c>
      <c r="E72" s="240"/>
      <c r="F72" s="239"/>
      <c r="G72" s="247"/>
      <c r="H72" s="237"/>
    </row>
    <row r="73" spans="1:8" ht="25.5" hidden="1">
      <c r="A73" s="275"/>
      <c r="B73" s="26" t="s">
        <v>130</v>
      </c>
      <c r="C73" s="283" t="s">
        <v>341</v>
      </c>
      <c r="D73" s="241">
        <v>0</v>
      </c>
      <c r="E73" s="240"/>
      <c r="F73" s="239"/>
      <c r="G73" s="247"/>
      <c r="H73" s="237"/>
    </row>
    <row r="74" spans="1:8" ht="12.75">
      <c r="A74" s="275" t="s">
        <v>423</v>
      </c>
      <c r="B74" s="26"/>
      <c r="C74" s="283" t="s">
        <v>410</v>
      </c>
      <c r="D74" s="241">
        <f>D75</f>
        <v>695.18</v>
      </c>
      <c r="E74" s="240"/>
      <c r="F74" s="239"/>
      <c r="G74" s="247"/>
      <c r="H74" s="237"/>
    </row>
    <row r="75" spans="1:8" ht="25.5">
      <c r="A75" s="26"/>
      <c r="B75" s="26" t="s">
        <v>130</v>
      </c>
      <c r="C75" s="249" t="s">
        <v>341</v>
      </c>
      <c r="D75" s="241">
        <v>695.18</v>
      </c>
      <c r="E75" s="240"/>
      <c r="F75" s="239"/>
      <c r="G75" s="247"/>
      <c r="H75" s="237"/>
    </row>
    <row r="76" spans="1:8" ht="27" customHeight="1">
      <c r="A76" s="28" t="s">
        <v>360</v>
      </c>
      <c r="B76" s="28"/>
      <c r="C76" s="288" t="s">
        <v>495</v>
      </c>
      <c r="D76" s="236">
        <f>D77</f>
        <v>201.6</v>
      </c>
      <c r="E76" s="240"/>
      <c r="F76" s="239"/>
      <c r="G76" s="247"/>
      <c r="H76" s="237"/>
    </row>
    <row r="77" spans="1:8" ht="25.5">
      <c r="A77" s="26" t="s">
        <v>361</v>
      </c>
      <c r="B77" s="26"/>
      <c r="C77" s="242" t="s">
        <v>538</v>
      </c>
      <c r="D77" s="241">
        <f>D78</f>
        <v>201.6</v>
      </c>
      <c r="E77" s="240"/>
      <c r="F77" s="239"/>
      <c r="G77" s="247"/>
      <c r="H77" s="237"/>
    </row>
    <row r="78" spans="1:8" s="231" customFormat="1" ht="27.75" customHeight="1">
      <c r="A78" s="26" t="s">
        <v>496</v>
      </c>
      <c r="B78" s="26"/>
      <c r="C78" s="242" t="s">
        <v>451</v>
      </c>
      <c r="D78" s="241">
        <f>D79</f>
        <v>201.6</v>
      </c>
      <c r="E78" s="235" t="e">
        <f>E79+#REF!</f>
        <v>#REF!</v>
      </c>
      <c r="F78" s="234" t="e">
        <f>F79+#REF!</f>
        <v>#REF!</v>
      </c>
      <c r="G78" s="233" t="e">
        <f>G79+#REF!</f>
        <v>#REF!</v>
      </c>
      <c r="H78" s="232" t="e">
        <f>H79+#REF!</f>
        <v>#REF!</v>
      </c>
    </row>
    <row r="79" spans="1:8" ht="15.75" customHeight="1">
      <c r="A79" s="26"/>
      <c r="B79" s="26" t="s">
        <v>198</v>
      </c>
      <c r="C79" s="242" t="s">
        <v>171</v>
      </c>
      <c r="D79" s="241">
        <v>201.6</v>
      </c>
      <c r="E79" s="246">
        <f>E81</f>
        <v>0</v>
      </c>
      <c r="F79" s="245">
        <f>F81</f>
        <v>0</v>
      </c>
      <c r="G79" s="244">
        <f>G81</f>
        <v>6518</v>
      </c>
      <c r="H79" s="243">
        <f>H81</f>
        <v>0</v>
      </c>
    </row>
    <row r="80" spans="1:8" ht="26.25" customHeight="1">
      <c r="A80" s="28" t="s">
        <v>363</v>
      </c>
      <c r="B80" s="46"/>
      <c r="C80" s="250" t="s">
        <v>497</v>
      </c>
      <c r="D80" s="236">
        <f>D81+D86+D94+D109</f>
        <v>5442.3</v>
      </c>
      <c r="E80" s="246"/>
      <c r="F80" s="245"/>
      <c r="G80" s="244"/>
      <c r="H80" s="243"/>
    </row>
    <row r="81" spans="1:8" ht="25.5" hidden="1">
      <c r="A81" s="275" t="s">
        <v>368</v>
      </c>
      <c r="B81" s="26"/>
      <c r="C81" s="274" t="s">
        <v>365</v>
      </c>
      <c r="D81" s="241">
        <f>D82+D84</f>
        <v>0</v>
      </c>
      <c r="E81" s="246">
        <f aca="true" t="shared" si="0" ref="E81:H82">E82</f>
        <v>0</v>
      </c>
      <c r="F81" s="245">
        <f t="shared" si="0"/>
        <v>0</v>
      </c>
      <c r="G81" s="244">
        <f t="shared" si="0"/>
        <v>6518</v>
      </c>
      <c r="H81" s="243">
        <f t="shared" si="0"/>
        <v>0</v>
      </c>
    </row>
    <row r="82" spans="1:8" ht="12.75" hidden="1">
      <c r="A82" s="275" t="s">
        <v>369</v>
      </c>
      <c r="B82" s="26"/>
      <c r="C82" s="273" t="s">
        <v>366</v>
      </c>
      <c r="D82" s="241">
        <f>D83</f>
        <v>0</v>
      </c>
      <c r="E82" s="246">
        <f t="shared" si="0"/>
        <v>0</v>
      </c>
      <c r="F82" s="245">
        <f t="shared" si="0"/>
        <v>0</v>
      </c>
      <c r="G82" s="244">
        <f t="shared" si="0"/>
        <v>6518</v>
      </c>
      <c r="H82" s="243">
        <f t="shared" si="0"/>
        <v>0</v>
      </c>
    </row>
    <row r="83" spans="1:8" ht="25.5" hidden="1">
      <c r="A83" s="275"/>
      <c r="B83" s="26" t="s">
        <v>130</v>
      </c>
      <c r="C83" s="273" t="s">
        <v>341</v>
      </c>
      <c r="D83" s="359"/>
      <c r="E83" s="240"/>
      <c r="F83" s="239"/>
      <c r="G83" s="247">
        <v>6518</v>
      </c>
      <c r="H83" s="237"/>
    </row>
    <row r="84" spans="1:8" s="231" customFormat="1" ht="12.75" hidden="1">
      <c r="A84" s="275" t="s">
        <v>370</v>
      </c>
      <c r="B84" s="26"/>
      <c r="C84" s="273" t="s">
        <v>367</v>
      </c>
      <c r="D84" s="241">
        <f>D85</f>
        <v>0</v>
      </c>
      <c r="E84" s="235" t="e">
        <f>E85+E97</f>
        <v>#REF!</v>
      </c>
      <c r="F84" s="234" t="e">
        <f>F85+F97</f>
        <v>#REF!</v>
      </c>
      <c r="G84" s="233" t="e">
        <f>G85+G97</f>
        <v>#REF!</v>
      </c>
      <c r="H84" s="232" t="e">
        <f>H85+H97</f>
        <v>#REF!</v>
      </c>
    </row>
    <row r="85" spans="1:8" ht="25.5" hidden="1">
      <c r="A85" s="275"/>
      <c r="B85" s="26" t="s">
        <v>130</v>
      </c>
      <c r="C85" s="273" t="s">
        <v>341</v>
      </c>
      <c r="D85" s="359"/>
      <c r="E85" s="246" t="e">
        <f>E87+E90</f>
        <v>#REF!</v>
      </c>
      <c r="F85" s="245" t="e">
        <f>F87+F90</f>
        <v>#REF!</v>
      </c>
      <c r="G85" s="244" t="e">
        <f>G87+G90</f>
        <v>#REF!</v>
      </c>
      <c r="H85" s="243" t="e">
        <f>H87+H90</f>
        <v>#REF!</v>
      </c>
    </row>
    <row r="86" spans="1:8" ht="26.25" customHeight="1">
      <c r="A86" s="26" t="s">
        <v>372</v>
      </c>
      <c r="B86" s="26"/>
      <c r="C86" s="242" t="s">
        <v>371</v>
      </c>
      <c r="D86" s="277">
        <f>D87+D89+D91</f>
        <v>241</v>
      </c>
      <c r="E86" s="246"/>
      <c r="F86" s="245"/>
      <c r="G86" s="244"/>
      <c r="H86" s="243"/>
    </row>
    <row r="87" spans="1:8" ht="25.5">
      <c r="A87" s="275" t="s">
        <v>375</v>
      </c>
      <c r="B87" s="26"/>
      <c r="C87" s="274" t="s">
        <v>373</v>
      </c>
      <c r="D87" s="241">
        <f>D88</f>
        <v>100</v>
      </c>
      <c r="E87" s="246" t="e">
        <f>E89</f>
        <v>#REF!</v>
      </c>
      <c r="F87" s="245" t="e">
        <f>F89</f>
        <v>#REF!</v>
      </c>
      <c r="G87" s="244" t="e">
        <f>G89</f>
        <v>#REF!</v>
      </c>
      <c r="H87" s="243" t="e">
        <f>H89</f>
        <v>#REF!</v>
      </c>
    </row>
    <row r="88" spans="1:8" ht="30.75" customHeight="1">
      <c r="A88" s="275"/>
      <c r="B88" s="26" t="s">
        <v>130</v>
      </c>
      <c r="C88" s="274" t="s">
        <v>341</v>
      </c>
      <c r="D88" s="241">
        <v>100</v>
      </c>
      <c r="E88" s="246"/>
      <c r="F88" s="245"/>
      <c r="G88" s="244"/>
      <c r="H88" s="243"/>
    </row>
    <row r="89" spans="1:8" ht="38.25">
      <c r="A89" s="275" t="s">
        <v>376</v>
      </c>
      <c r="B89" s="26"/>
      <c r="C89" s="274" t="s">
        <v>498</v>
      </c>
      <c r="D89" s="241">
        <f>D90</f>
        <v>82</v>
      </c>
      <c r="E89" s="246" t="e">
        <f>#REF!</f>
        <v>#REF!</v>
      </c>
      <c r="F89" s="245" t="e">
        <f>#REF!</f>
        <v>#REF!</v>
      </c>
      <c r="G89" s="244" t="e">
        <f>#REF!</f>
        <v>#REF!</v>
      </c>
      <c r="H89" s="243" t="e">
        <f>#REF!</f>
        <v>#REF!</v>
      </c>
    </row>
    <row r="90" spans="1:8" ht="25.5">
      <c r="A90" s="275"/>
      <c r="B90" s="26" t="s">
        <v>130</v>
      </c>
      <c r="C90" s="274" t="s">
        <v>341</v>
      </c>
      <c r="D90" s="277">
        <v>82</v>
      </c>
      <c r="E90" s="251" t="e">
        <f>#REF!</f>
        <v>#REF!</v>
      </c>
      <c r="F90" s="245" t="e">
        <f>#REF!</f>
        <v>#REF!</v>
      </c>
      <c r="G90" s="244" t="e">
        <f>#REF!</f>
        <v>#REF!</v>
      </c>
      <c r="H90" s="243" t="e">
        <f>#REF!</f>
        <v>#REF!</v>
      </c>
    </row>
    <row r="91" spans="1:8" ht="12.75">
      <c r="A91" s="275" t="s">
        <v>377</v>
      </c>
      <c r="B91" s="26"/>
      <c r="C91" s="274" t="s">
        <v>374</v>
      </c>
      <c r="D91" s="241">
        <f>D92+D93</f>
        <v>59</v>
      </c>
      <c r="E91" s="251"/>
      <c r="F91" s="245"/>
      <c r="G91" s="244"/>
      <c r="H91" s="243"/>
    </row>
    <row r="92" spans="1:8" ht="25.5">
      <c r="A92" s="26"/>
      <c r="B92" s="26" t="s">
        <v>130</v>
      </c>
      <c r="C92" s="253" t="s">
        <v>341</v>
      </c>
      <c r="D92" s="241">
        <v>44</v>
      </c>
      <c r="E92" s="248">
        <v>808</v>
      </c>
      <c r="F92" s="239"/>
      <c r="G92" s="247"/>
      <c r="H92" s="237"/>
    </row>
    <row r="93" spans="1:8" ht="12.75">
      <c r="A93" s="26"/>
      <c r="B93" s="26" t="s">
        <v>131</v>
      </c>
      <c r="C93" s="285" t="s">
        <v>132</v>
      </c>
      <c r="D93" s="241">
        <v>15</v>
      </c>
      <c r="E93" s="248"/>
      <c r="F93" s="239"/>
      <c r="G93" s="247"/>
      <c r="H93" s="237"/>
    </row>
    <row r="94" spans="1:8" ht="25.5">
      <c r="A94" s="275" t="s">
        <v>384</v>
      </c>
      <c r="B94" s="26"/>
      <c r="C94" s="253" t="s">
        <v>378</v>
      </c>
      <c r="D94" s="277">
        <f>D97+D101+D105+D107+D95</f>
        <v>5004.2</v>
      </c>
      <c r="E94" s="248"/>
      <c r="F94" s="239"/>
      <c r="G94" s="247"/>
      <c r="H94" s="237"/>
    </row>
    <row r="95" spans="1:8" ht="12.75">
      <c r="A95" s="275" t="s">
        <v>387</v>
      </c>
      <c r="B95" s="26"/>
      <c r="C95" s="276" t="s">
        <v>200</v>
      </c>
      <c r="D95" s="277">
        <f>D96</f>
        <v>2.2</v>
      </c>
      <c r="E95" s="248"/>
      <c r="F95" s="239"/>
      <c r="G95" s="247"/>
      <c r="H95" s="237"/>
    </row>
    <row r="96" spans="1:8" ht="25.5">
      <c r="A96" s="275"/>
      <c r="B96" s="26" t="s">
        <v>130</v>
      </c>
      <c r="C96" s="276" t="s">
        <v>341</v>
      </c>
      <c r="D96" s="277">
        <v>2.2</v>
      </c>
      <c r="E96" s="248"/>
      <c r="F96" s="239"/>
      <c r="G96" s="247"/>
      <c r="H96" s="237"/>
    </row>
    <row r="97" spans="1:8" ht="44.25" customHeight="1">
      <c r="A97" s="275" t="s">
        <v>386</v>
      </c>
      <c r="B97" s="26"/>
      <c r="C97" s="242" t="s">
        <v>298</v>
      </c>
      <c r="D97" s="241">
        <f>D98+D99+D100</f>
        <v>3928.7</v>
      </c>
      <c r="E97" s="246" t="e">
        <f>E98</f>
        <v>#REF!</v>
      </c>
      <c r="F97" s="245" t="e">
        <f>F98</f>
        <v>#REF!</v>
      </c>
      <c r="G97" s="244" t="e">
        <f>G98</f>
        <v>#REF!</v>
      </c>
      <c r="H97" s="243" t="e">
        <f>H98</f>
        <v>#REF!</v>
      </c>
    </row>
    <row r="98" spans="1:8" ht="43.5" customHeight="1">
      <c r="A98" s="275"/>
      <c r="B98" s="26" t="s">
        <v>129</v>
      </c>
      <c r="C98" s="242" t="s">
        <v>298</v>
      </c>
      <c r="D98" s="277">
        <v>2593.1</v>
      </c>
      <c r="E98" s="246" t="e">
        <f>#REF!+#REF!</f>
        <v>#REF!</v>
      </c>
      <c r="F98" s="245" t="e">
        <f>#REF!+#REF!</f>
        <v>#REF!</v>
      </c>
      <c r="G98" s="244" t="e">
        <f>#REF!+#REF!</f>
        <v>#REF!</v>
      </c>
      <c r="H98" s="243" t="e">
        <f>#REF!+#REF!</f>
        <v>#REF!</v>
      </c>
    </row>
    <row r="99" spans="1:8" ht="29.25" customHeight="1">
      <c r="A99" s="275"/>
      <c r="B99" s="26" t="s">
        <v>130</v>
      </c>
      <c r="C99" s="242" t="s">
        <v>341</v>
      </c>
      <c r="D99" s="277">
        <v>1305.6</v>
      </c>
      <c r="E99" s="246"/>
      <c r="F99" s="245"/>
      <c r="G99" s="244"/>
      <c r="H99" s="243"/>
    </row>
    <row r="100" spans="1:8" ht="14.25" customHeight="1">
      <c r="A100" s="275"/>
      <c r="B100" s="26" t="s">
        <v>131</v>
      </c>
      <c r="C100" s="242" t="s">
        <v>132</v>
      </c>
      <c r="D100" s="277">
        <v>30</v>
      </c>
      <c r="E100" s="246"/>
      <c r="F100" s="245"/>
      <c r="G100" s="244"/>
      <c r="H100" s="243"/>
    </row>
    <row r="101" spans="1:8" ht="12.75">
      <c r="A101" s="275" t="s">
        <v>385</v>
      </c>
      <c r="B101" s="26"/>
      <c r="C101" s="242" t="s">
        <v>379</v>
      </c>
      <c r="D101" s="277">
        <f>D102+D103+D104</f>
        <v>891.5</v>
      </c>
      <c r="E101" s="246"/>
      <c r="F101" s="245"/>
      <c r="G101" s="244"/>
      <c r="H101" s="243"/>
    </row>
    <row r="102" spans="1:8" ht="51">
      <c r="A102" s="275"/>
      <c r="B102" s="26" t="s">
        <v>129</v>
      </c>
      <c r="C102" s="242" t="s">
        <v>298</v>
      </c>
      <c r="D102" s="277">
        <v>891.5</v>
      </c>
      <c r="E102" s="246"/>
      <c r="F102" s="245"/>
      <c r="G102" s="244"/>
      <c r="H102" s="243"/>
    </row>
    <row r="103" spans="1:8" ht="25.5" hidden="1">
      <c r="A103" s="275"/>
      <c r="B103" s="26" t="s">
        <v>130</v>
      </c>
      <c r="C103" s="242" t="s">
        <v>341</v>
      </c>
      <c r="D103" s="277"/>
      <c r="E103" s="246"/>
      <c r="F103" s="245"/>
      <c r="G103" s="244"/>
      <c r="H103" s="243"/>
    </row>
    <row r="104" spans="1:8" ht="12.75" hidden="1">
      <c r="A104" s="275"/>
      <c r="B104" s="26" t="s">
        <v>131</v>
      </c>
      <c r="C104" s="242" t="s">
        <v>132</v>
      </c>
      <c r="D104" s="241"/>
      <c r="E104" s="246"/>
      <c r="F104" s="245"/>
      <c r="G104" s="244"/>
      <c r="H104" s="243"/>
    </row>
    <row r="105" spans="1:8" ht="12.75" hidden="1">
      <c r="A105" s="275" t="s">
        <v>387</v>
      </c>
      <c r="B105" s="26"/>
      <c r="C105" s="276" t="s">
        <v>200</v>
      </c>
      <c r="D105" s="241">
        <f>D106</f>
        <v>0</v>
      </c>
      <c r="E105" s="246"/>
      <c r="F105" s="245"/>
      <c r="G105" s="244"/>
      <c r="H105" s="243"/>
    </row>
    <row r="106" spans="1:8" ht="25.5" hidden="1">
      <c r="A106" s="275"/>
      <c r="B106" s="26" t="s">
        <v>130</v>
      </c>
      <c r="C106" s="276" t="s">
        <v>341</v>
      </c>
      <c r="D106" s="241">
        <v>0</v>
      </c>
      <c r="E106" s="246"/>
      <c r="F106" s="245"/>
      <c r="G106" s="244"/>
      <c r="H106" s="243"/>
    </row>
    <row r="107" spans="1:8" ht="25.5">
      <c r="A107" s="275" t="s">
        <v>388</v>
      </c>
      <c r="B107" s="26"/>
      <c r="C107" s="274" t="s">
        <v>380</v>
      </c>
      <c r="D107" s="241">
        <f>D108</f>
        <v>181.8</v>
      </c>
      <c r="E107" s="246"/>
      <c r="F107" s="245"/>
      <c r="G107" s="244"/>
      <c r="H107" s="243"/>
    </row>
    <row r="108" spans="1:8" ht="51">
      <c r="A108" s="275"/>
      <c r="B108" s="26" t="s">
        <v>129</v>
      </c>
      <c r="C108" s="274" t="s">
        <v>298</v>
      </c>
      <c r="D108" s="277">
        <v>181.8</v>
      </c>
      <c r="E108" s="246"/>
      <c r="F108" s="245"/>
      <c r="G108" s="244"/>
      <c r="H108" s="243"/>
    </row>
    <row r="109" spans="1:8" ht="12.75">
      <c r="A109" s="275" t="s">
        <v>389</v>
      </c>
      <c r="B109" s="26"/>
      <c r="C109" s="273" t="s">
        <v>381</v>
      </c>
      <c r="D109" s="277">
        <f>D110+D112+D114+D116+D118</f>
        <v>197.1</v>
      </c>
      <c r="E109" s="246"/>
      <c r="F109" s="245"/>
      <c r="G109" s="244"/>
      <c r="H109" s="243"/>
    </row>
    <row r="110" spans="1:8" ht="25.5">
      <c r="A110" s="275" t="s">
        <v>390</v>
      </c>
      <c r="B110" s="26"/>
      <c r="C110" s="274" t="s">
        <v>166</v>
      </c>
      <c r="D110" s="277">
        <f>D111</f>
        <v>127</v>
      </c>
      <c r="E110" s="246"/>
      <c r="F110" s="245"/>
      <c r="G110" s="244"/>
      <c r="H110" s="243"/>
    </row>
    <row r="111" spans="1:8" ht="12.75">
      <c r="A111" s="275"/>
      <c r="B111" s="26" t="s">
        <v>198</v>
      </c>
      <c r="C111" s="274" t="s">
        <v>171</v>
      </c>
      <c r="D111" s="277">
        <v>127</v>
      </c>
      <c r="E111" s="246"/>
      <c r="F111" s="245"/>
      <c r="G111" s="244"/>
      <c r="H111" s="243"/>
    </row>
    <row r="112" spans="1:8" ht="12.75">
      <c r="A112" s="275" t="s">
        <v>391</v>
      </c>
      <c r="B112" s="26"/>
      <c r="C112" s="252" t="s">
        <v>49</v>
      </c>
      <c r="D112" s="277">
        <f>D113</f>
        <v>38.4</v>
      </c>
      <c r="E112" s="246"/>
      <c r="F112" s="245"/>
      <c r="G112" s="244"/>
      <c r="H112" s="243"/>
    </row>
    <row r="113" spans="1:8" ht="12.75">
      <c r="A113" s="275"/>
      <c r="B113" s="26" t="s">
        <v>198</v>
      </c>
      <c r="C113" s="252" t="s">
        <v>171</v>
      </c>
      <c r="D113" s="277">
        <v>38.4</v>
      </c>
      <c r="E113" s="246"/>
      <c r="F113" s="245"/>
      <c r="G113" s="244"/>
      <c r="H113" s="243"/>
    </row>
    <row r="114" spans="1:8" ht="25.5" hidden="1">
      <c r="A114" s="275" t="s">
        <v>392</v>
      </c>
      <c r="B114" s="26"/>
      <c r="C114" s="252" t="s">
        <v>257</v>
      </c>
      <c r="D114" s="277">
        <f>D115</f>
        <v>0</v>
      </c>
      <c r="E114" s="246"/>
      <c r="F114" s="245"/>
      <c r="G114" s="244"/>
      <c r="H114" s="243"/>
    </row>
    <row r="115" spans="1:8" ht="16.5" customHeight="1" hidden="1">
      <c r="A115" s="275"/>
      <c r="B115" s="26" t="s">
        <v>198</v>
      </c>
      <c r="C115" s="252" t="s">
        <v>171</v>
      </c>
      <c r="D115" s="277"/>
      <c r="E115" s="246"/>
      <c r="F115" s="245"/>
      <c r="G115" s="244"/>
      <c r="H115" s="243"/>
    </row>
    <row r="116" spans="1:8" ht="25.5" hidden="1">
      <c r="A116" s="275" t="s">
        <v>393</v>
      </c>
      <c r="B116" s="26"/>
      <c r="C116" s="252" t="s">
        <v>382</v>
      </c>
      <c r="D116" s="277">
        <f>D117</f>
        <v>0</v>
      </c>
      <c r="E116" s="246"/>
      <c r="F116" s="245"/>
      <c r="G116" s="244"/>
      <c r="H116" s="243"/>
    </row>
    <row r="117" spans="1:8" ht="12.75" hidden="1">
      <c r="A117" s="275"/>
      <c r="B117" s="26" t="s">
        <v>198</v>
      </c>
      <c r="C117" s="252" t="s">
        <v>171</v>
      </c>
      <c r="D117" s="277"/>
      <c r="E117" s="246"/>
      <c r="F117" s="245"/>
      <c r="G117" s="244"/>
      <c r="H117" s="243"/>
    </row>
    <row r="118" spans="1:8" ht="30" customHeight="1">
      <c r="A118" s="275" t="s">
        <v>394</v>
      </c>
      <c r="B118" s="26"/>
      <c r="C118" s="252" t="s">
        <v>383</v>
      </c>
      <c r="D118" s="277">
        <f>D119</f>
        <v>31.7</v>
      </c>
      <c r="E118" s="246"/>
      <c r="F118" s="245"/>
      <c r="G118" s="244"/>
      <c r="H118" s="243"/>
    </row>
    <row r="119" spans="1:8" ht="12.75">
      <c r="A119" s="275"/>
      <c r="B119" s="26" t="s">
        <v>198</v>
      </c>
      <c r="C119" s="252" t="s">
        <v>171</v>
      </c>
      <c r="D119" s="277">
        <v>31.7</v>
      </c>
      <c r="E119" s="246"/>
      <c r="F119" s="245"/>
      <c r="G119" s="244"/>
      <c r="H119" s="243"/>
    </row>
    <row r="120" spans="1:8" ht="25.5">
      <c r="A120" s="28" t="s">
        <v>395</v>
      </c>
      <c r="B120" s="28"/>
      <c r="C120" s="250" t="s">
        <v>499</v>
      </c>
      <c r="D120" s="236">
        <f>D121+D124</f>
        <v>3706.4</v>
      </c>
      <c r="E120" s="246"/>
      <c r="F120" s="245"/>
      <c r="G120" s="244"/>
      <c r="H120" s="243"/>
    </row>
    <row r="121" spans="1:8" ht="27.75" customHeight="1">
      <c r="A121" s="26" t="s">
        <v>396</v>
      </c>
      <c r="B121" s="26"/>
      <c r="C121" s="242" t="s">
        <v>397</v>
      </c>
      <c r="D121" s="241">
        <f>D122</f>
        <v>3681</v>
      </c>
      <c r="E121" s="246"/>
      <c r="F121" s="245"/>
      <c r="G121" s="244"/>
      <c r="H121" s="243"/>
    </row>
    <row r="122" spans="1:8" ht="12.75">
      <c r="A122" s="26" t="s">
        <v>399</v>
      </c>
      <c r="B122" s="26"/>
      <c r="C122" s="242" t="s">
        <v>398</v>
      </c>
      <c r="D122" s="241">
        <f>D123</f>
        <v>3681</v>
      </c>
      <c r="E122" s="246"/>
      <c r="F122" s="245"/>
      <c r="G122" s="244"/>
      <c r="H122" s="243"/>
    </row>
    <row r="123" spans="1:8" ht="25.5">
      <c r="A123" s="26"/>
      <c r="B123" s="26" t="s">
        <v>130</v>
      </c>
      <c r="C123" s="242" t="s">
        <v>341</v>
      </c>
      <c r="D123" s="241">
        <v>3681</v>
      </c>
      <c r="E123" s="246"/>
      <c r="F123" s="245"/>
      <c r="G123" s="244">
        <v>600</v>
      </c>
      <c r="H123" s="243"/>
    </row>
    <row r="124" spans="1:8" ht="12.75">
      <c r="A124" s="26" t="s">
        <v>400</v>
      </c>
      <c r="B124" s="26"/>
      <c r="C124" s="242" t="s">
        <v>381</v>
      </c>
      <c r="D124" s="241">
        <f>D125</f>
        <v>25.4</v>
      </c>
      <c r="E124" s="246"/>
      <c r="F124" s="245"/>
      <c r="G124" s="244"/>
      <c r="H124" s="243"/>
    </row>
    <row r="125" spans="1:8" ht="25.5">
      <c r="A125" s="275" t="s">
        <v>401</v>
      </c>
      <c r="B125" s="26"/>
      <c r="C125" s="252" t="s">
        <v>601</v>
      </c>
      <c r="D125" s="277">
        <f>D126</f>
        <v>25.4</v>
      </c>
      <c r="E125" s="246"/>
      <c r="F125" s="245"/>
      <c r="G125" s="244"/>
      <c r="H125" s="243"/>
    </row>
    <row r="126" spans="1:8" s="231" customFormat="1" ht="15.75" customHeight="1">
      <c r="A126" s="28"/>
      <c r="B126" s="26" t="s">
        <v>198</v>
      </c>
      <c r="C126" s="242" t="s">
        <v>171</v>
      </c>
      <c r="D126" s="241">
        <v>25.4</v>
      </c>
      <c r="E126" s="235" t="e">
        <f>E127+#REF!+#REF!+#REF!</f>
        <v>#REF!</v>
      </c>
      <c r="F126" s="234" t="e">
        <f>F127+#REF!+#REF!+#REF!</f>
        <v>#REF!</v>
      </c>
      <c r="G126" s="233" t="e">
        <f>G127+#REF!+#REF!+#REF!</f>
        <v>#REF!</v>
      </c>
      <c r="H126" s="232" t="e">
        <f>H127+#REF!+#REF!+#REF!</f>
        <v>#REF!</v>
      </c>
    </row>
    <row r="127" spans="1:8" ht="12.75">
      <c r="A127" s="28" t="s">
        <v>346</v>
      </c>
      <c r="B127" s="28"/>
      <c r="C127" s="250" t="s">
        <v>345</v>
      </c>
      <c r="D127" s="236">
        <f>D132+D134+D136+D138+D140+D144+D146+D150+D152+D154</f>
        <v>784.3</v>
      </c>
      <c r="E127" s="246" t="e">
        <f>#REF!+#REF!</f>
        <v>#REF!</v>
      </c>
      <c r="F127" s="245" t="e">
        <f>#REF!+#REF!</f>
        <v>#REF!</v>
      </c>
      <c r="G127" s="244" t="e">
        <f>#REF!+#REF!</f>
        <v>#REF!</v>
      </c>
      <c r="H127" s="243" t="e">
        <f>#REF!+#REF!</f>
        <v>#REF!</v>
      </c>
    </row>
    <row r="128" spans="1:8" ht="25.5" hidden="1">
      <c r="A128" s="26" t="s">
        <v>403</v>
      </c>
      <c r="B128" s="28"/>
      <c r="C128" s="242" t="s">
        <v>402</v>
      </c>
      <c r="D128" s="241">
        <f>D129</f>
        <v>0</v>
      </c>
      <c r="E128" s="246" t="e">
        <f>#REF!</f>
        <v>#REF!</v>
      </c>
      <c r="F128" s="245" t="e">
        <f>#REF!</f>
        <v>#REF!</v>
      </c>
      <c r="G128" s="244" t="e">
        <f>#REF!</f>
        <v>#REF!</v>
      </c>
      <c r="H128" s="243" t="e">
        <f>#REF!</f>
        <v>#REF!</v>
      </c>
    </row>
    <row r="129" spans="1:8" ht="12.75" hidden="1">
      <c r="A129" s="28"/>
      <c r="B129" s="26" t="s">
        <v>134</v>
      </c>
      <c r="C129" s="242" t="s">
        <v>135</v>
      </c>
      <c r="D129" s="241"/>
      <c r="E129" s="246"/>
      <c r="F129" s="245"/>
      <c r="G129" s="244"/>
      <c r="H129" s="243"/>
    </row>
    <row r="130" spans="1:8" ht="25.5" hidden="1">
      <c r="A130" s="26" t="s">
        <v>404</v>
      </c>
      <c r="B130" s="28"/>
      <c r="C130" s="242" t="s">
        <v>344</v>
      </c>
      <c r="D130" s="241">
        <f>D131</f>
        <v>0</v>
      </c>
      <c r="E130" s="246"/>
      <c r="F130" s="245"/>
      <c r="G130" s="244"/>
      <c r="H130" s="243"/>
    </row>
    <row r="131" spans="1:8" ht="25.5" hidden="1">
      <c r="A131" s="28"/>
      <c r="B131" s="26" t="s">
        <v>133</v>
      </c>
      <c r="C131" s="242" t="s">
        <v>308</v>
      </c>
      <c r="D131" s="241"/>
      <c r="E131" s="246"/>
      <c r="F131" s="245"/>
      <c r="G131" s="244"/>
      <c r="H131" s="243"/>
    </row>
    <row r="132" spans="1:8" ht="39.75" customHeight="1">
      <c r="A132" s="284" t="s">
        <v>569</v>
      </c>
      <c r="B132" s="26"/>
      <c r="C132" s="242" t="s">
        <v>567</v>
      </c>
      <c r="D132" s="241">
        <f>D133</f>
        <v>113.7</v>
      </c>
      <c r="E132" s="246"/>
      <c r="F132" s="245"/>
      <c r="G132" s="244"/>
      <c r="H132" s="243"/>
    </row>
    <row r="133" spans="1:8" ht="25.5">
      <c r="A133" s="26"/>
      <c r="B133" s="26" t="s">
        <v>130</v>
      </c>
      <c r="C133" s="242" t="s">
        <v>341</v>
      </c>
      <c r="D133" s="241">
        <v>113.7</v>
      </c>
      <c r="E133" s="246"/>
      <c r="F133" s="245"/>
      <c r="G133" s="244"/>
      <c r="H133" s="243"/>
    </row>
    <row r="134" spans="1:8" ht="54.75" customHeight="1">
      <c r="A134" s="284" t="s">
        <v>570</v>
      </c>
      <c r="B134" s="26"/>
      <c r="C134" s="242" t="s">
        <v>568</v>
      </c>
      <c r="D134" s="241">
        <f>D135</f>
        <v>6.3</v>
      </c>
      <c r="E134" s="246"/>
      <c r="F134" s="245"/>
      <c r="G134" s="244"/>
      <c r="H134" s="243"/>
    </row>
    <row r="135" spans="1:8" ht="25.5">
      <c r="A135" s="26"/>
      <c r="B135" s="26" t="s">
        <v>130</v>
      </c>
      <c r="C135" s="242" t="s">
        <v>341</v>
      </c>
      <c r="D135" s="241">
        <v>6.3</v>
      </c>
      <c r="E135" s="246"/>
      <c r="F135" s="245"/>
      <c r="G135" s="244"/>
      <c r="H135" s="243"/>
    </row>
    <row r="136" spans="1:8" ht="25.5">
      <c r="A136" s="284" t="s">
        <v>523</v>
      </c>
      <c r="B136" s="26"/>
      <c r="C136" s="285" t="s">
        <v>524</v>
      </c>
      <c r="D136" s="277">
        <f>D137</f>
        <v>55</v>
      </c>
      <c r="E136" s="248"/>
      <c r="F136" s="239"/>
      <c r="G136" s="247"/>
      <c r="H136" s="237"/>
    </row>
    <row r="137" spans="1:8" ht="12.75">
      <c r="A137" s="284"/>
      <c r="B137" s="26" t="s">
        <v>131</v>
      </c>
      <c r="C137" s="285" t="s">
        <v>132</v>
      </c>
      <c r="D137" s="277">
        <v>55</v>
      </c>
      <c r="E137" s="248"/>
      <c r="F137" s="239"/>
      <c r="G137" s="247"/>
      <c r="H137" s="237"/>
    </row>
    <row r="138" spans="1:8" ht="25.5">
      <c r="A138" s="26" t="s">
        <v>431</v>
      </c>
      <c r="B138" s="26"/>
      <c r="C138" s="287" t="s">
        <v>253</v>
      </c>
      <c r="D138" s="277">
        <f>D139</f>
        <v>314</v>
      </c>
      <c r="E138" s="246">
        <f>E139</f>
        <v>172.5</v>
      </c>
      <c r="F138" s="245">
        <f>F139</f>
        <v>0</v>
      </c>
      <c r="G138" s="244">
        <f>G139</f>
        <v>0</v>
      </c>
      <c r="H138" s="243">
        <f>H139</f>
        <v>0</v>
      </c>
    </row>
    <row r="139" spans="1:8" ht="12.75">
      <c r="A139" s="26"/>
      <c r="B139" s="26" t="s">
        <v>198</v>
      </c>
      <c r="C139" s="287" t="s">
        <v>171</v>
      </c>
      <c r="D139" s="277">
        <v>314</v>
      </c>
      <c r="E139" s="248">
        <v>172.5</v>
      </c>
      <c r="F139" s="239"/>
      <c r="G139" s="247"/>
      <c r="H139" s="237"/>
    </row>
    <row r="140" spans="1:8" ht="25.5">
      <c r="A140" s="26" t="s">
        <v>541</v>
      </c>
      <c r="B140" s="26"/>
      <c r="C140" s="287" t="s">
        <v>542</v>
      </c>
      <c r="D140" s="277">
        <f>D141</f>
        <v>16</v>
      </c>
      <c r="E140" s="246" t="e">
        <f>#REF!</f>
        <v>#REF!</v>
      </c>
      <c r="F140" s="245" t="e">
        <f>#REF!</f>
        <v>#REF!</v>
      </c>
      <c r="G140" s="244" t="e">
        <f>#REF!</f>
        <v>#REF!</v>
      </c>
      <c r="H140" s="243" t="e">
        <f>#REF!</f>
        <v>#REF!</v>
      </c>
    </row>
    <row r="141" spans="1:8" ht="12.75">
      <c r="A141" s="26"/>
      <c r="B141" s="26" t="s">
        <v>198</v>
      </c>
      <c r="C141" s="287" t="s">
        <v>171</v>
      </c>
      <c r="D141" s="277">
        <v>16</v>
      </c>
      <c r="E141" s="248"/>
      <c r="F141" s="239"/>
      <c r="G141" s="247"/>
      <c r="H141" s="237"/>
    </row>
    <row r="142" spans="1:8" ht="33" customHeight="1" hidden="1">
      <c r="A142" s="26" t="s">
        <v>541</v>
      </c>
      <c r="B142" s="26"/>
      <c r="C142" s="287" t="s">
        <v>542</v>
      </c>
      <c r="D142" s="277">
        <f>D143</f>
        <v>16</v>
      </c>
      <c r="E142" s="248"/>
      <c r="F142" s="239"/>
      <c r="G142" s="247"/>
      <c r="H142" s="237"/>
    </row>
    <row r="143" spans="1:8" ht="12.75" hidden="1">
      <c r="A143" s="26"/>
      <c r="B143" s="26" t="s">
        <v>198</v>
      </c>
      <c r="C143" s="287" t="s">
        <v>171</v>
      </c>
      <c r="D143" s="277">
        <v>16</v>
      </c>
      <c r="E143" s="248"/>
      <c r="F143" s="239"/>
      <c r="G143" s="247"/>
      <c r="H143" s="237"/>
    </row>
    <row r="144" spans="1:8" ht="25.5">
      <c r="A144" s="26" t="s">
        <v>543</v>
      </c>
      <c r="B144" s="26"/>
      <c r="C144" s="287" t="s">
        <v>544</v>
      </c>
      <c r="D144" s="277">
        <f>D145</f>
        <v>16</v>
      </c>
      <c r="E144" s="248"/>
      <c r="F144" s="239"/>
      <c r="G144" s="247"/>
      <c r="H144" s="237"/>
    </row>
    <row r="145" spans="1:8" ht="12.75">
      <c r="A145" s="26"/>
      <c r="B145" s="26" t="s">
        <v>198</v>
      </c>
      <c r="C145" s="287" t="s">
        <v>171</v>
      </c>
      <c r="D145" s="277">
        <v>16</v>
      </c>
      <c r="E145" s="248"/>
      <c r="F145" s="239"/>
      <c r="G145" s="247"/>
      <c r="H145" s="237"/>
    </row>
    <row r="146" spans="1:8" ht="38.25">
      <c r="A146" s="26" t="s">
        <v>588</v>
      </c>
      <c r="B146" s="26"/>
      <c r="C146" s="287" t="s">
        <v>584</v>
      </c>
      <c r="D146" s="277">
        <f>D147</f>
        <v>33.3</v>
      </c>
      <c r="E146" s="248"/>
      <c r="F146" s="239"/>
      <c r="G146" s="247"/>
      <c r="H146" s="237"/>
    </row>
    <row r="147" spans="1:8" ht="12.75">
      <c r="A147" s="26"/>
      <c r="B147" s="26" t="s">
        <v>198</v>
      </c>
      <c r="C147" s="287" t="s">
        <v>171</v>
      </c>
      <c r="D147" s="277">
        <v>33.3</v>
      </c>
      <c r="E147" s="248"/>
      <c r="F147" s="239"/>
      <c r="G147" s="247"/>
      <c r="H147" s="237"/>
    </row>
    <row r="148" spans="1:8" ht="12.75" hidden="1">
      <c r="A148" s="28"/>
      <c r="B148" s="28"/>
      <c r="C148" s="73" t="s">
        <v>174</v>
      </c>
      <c r="D148" s="236">
        <f>D8+D27+D48+D76+D80+D120+D127</f>
        <v>35378.55</v>
      </c>
      <c r="E148" s="248"/>
      <c r="F148" s="239"/>
      <c r="G148" s="247"/>
      <c r="H148" s="237"/>
    </row>
    <row r="149" spans="5:8" ht="12.75" hidden="1">
      <c r="E149" s="248"/>
      <c r="F149" s="239"/>
      <c r="G149" s="247"/>
      <c r="H149" s="237"/>
    </row>
    <row r="150" spans="1:8" ht="12.75">
      <c r="A150" s="26" t="s">
        <v>405</v>
      </c>
      <c r="B150" s="26"/>
      <c r="C150" s="242" t="s">
        <v>86</v>
      </c>
      <c r="D150" s="241">
        <v>20</v>
      </c>
      <c r="E150" s="248"/>
      <c r="F150" s="239"/>
      <c r="G150" s="247"/>
      <c r="H150" s="237"/>
    </row>
    <row r="151" spans="1:8" ht="12.75">
      <c r="A151" s="28"/>
      <c r="B151" s="26" t="s">
        <v>131</v>
      </c>
      <c r="C151" s="242" t="s">
        <v>132</v>
      </c>
      <c r="D151" s="241">
        <f>D150</f>
        <v>20</v>
      </c>
      <c r="E151" s="248"/>
      <c r="F151" s="239"/>
      <c r="G151" s="247"/>
      <c r="H151" s="237"/>
    </row>
    <row r="152" spans="1:8" ht="12.75">
      <c r="A152" s="26" t="s">
        <v>406</v>
      </c>
      <c r="B152" s="26"/>
      <c r="C152" s="242" t="s">
        <v>79</v>
      </c>
      <c r="D152" s="241">
        <f>D153</f>
        <v>10</v>
      </c>
      <c r="E152" s="248"/>
      <c r="F152" s="239"/>
      <c r="G152" s="247"/>
      <c r="H152" s="237"/>
    </row>
    <row r="153" spans="1:8" ht="25.5">
      <c r="A153" s="26"/>
      <c r="B153" s="26" t="s">
        <v>130</v>
      </c>
      <c r="C153" s="242" t="s">
        <v>341</v>
      </c>
      <c r="D153" s="241">
        <v>10</v>
      </c>
      <c r="E153" s="248"/>
      <c r="F153" s="239"/>
      <c r="G153" s="247"/>
      <c r="H153" s="237"/>
    </row>
    <row r="154" spans="1:8" ht="12.75">
      <c r="A154" s="26" t="s">
        <v>501</v>
      </c>
      <c r="B154" s="26"/>
      <c r="C154" s="242" t="s">
        <v>522</v>
      </c>
      <c r="D154" s="241">
        <f>D155</f>
        <v>200</v>
      </c>
      <c r="E154" s="248"/>
      <c r="F154" s="239"/>
      <c r="G154" s="247"/>
      <c r="H154" s="237"/>
    </row>
    <row r="155" spans="1:8" ht="12.75">
      <c r="A155" s="26"/>
      <c r="B155" s="26" t="s">
        <v>131</v>
      </c>
      <c r="C155" s="242" t="s">
        <v>132</v>
      </c>
      <c r="D155" s="241">
        <v>200</v>
      </c>
      <c r="E155" s="248"/>
      <c r="F155" s="239"/>
      <c r="G155" s="247"/>
      <c r="H155" s="237"/>
    </row>
    <row r="156" spans="1:8" ht="12.75">
      <c r="A156" s="28"/>
      <c r="B156" s="28"/>
      <c r="C156" s="73" t="s">
        <v>174</v>
      </c>
      <c r="D156" s="383">
        <f>D8+D27+D48+D76+D80+D120+D127</f>
        <v>35378.55</v>
      </c>
      <c r="E156" s="248"/>
      <c r="F156" s="239"/>
      <c r="G156" s="247"/>
      <c r="H156" s="237"/>
    </row>
    <row r="157" spans="5:8" ht="12.75">
      <c r="E157" s="248"/>
      <c r="F157" s="239"/>
      <c r="G157" s="247"/>
      <c r="H157" s="237"/>
    </row>
    <row r="158" spans="5:8" ht="12.75">
      <c r="E158" s="240"/>
      <c r="F158" s="239"/>
      <c r="G158" s="247">
        <v>4706.4</v>
      </c>
      <c r="H158" s="237"/>
    </row>
    <row r="159" spans="5:8" ht="12.75">
      <c r="E159" s="246">
        <f>E160</f>
        <v>0</v>
      </c>
      <c r="F159" s="245">
        <f>F160</f>
        <v>0</v>
      </c>
      <c r="G159" s="244">
        <f>G160</f>
        <v>300</v>
      </c>
      <c r="H159" s="243">
        <f>H160</f>
        <v>0</v>
      </c>
    </row>
    <row r="160" spans="5:8" ht="12.75">
      <c r="E160" s="240"/>
      <c r="F160" s="239"/>
      <c r="G160" s="238">
        <v>300</v>
      </c>
      <c r="H160" s="237"/>
    </row>
    <row r="161" spans="1:8" s="231" customFormat="1" ht="12.75">
      <c r="A161" s="230"/>
      <c r="B161" s="230"/>
      <c r="C161" s="230"/>
      <c r="D161" s="229"/>
      <c r="E161" s="235" t="e">
        <f>#REF!+#REF!+E8+#REF!+#REF!+#REF!+#REF!+E78+E84+E126+#REF!+#REF!+#REF!+#REF!+#REF!+#REF!</f>
        <v>#REF!</v>
      </c>
      <c r="F161" s="234" t="e">
        <f>#REF!+#REF!+F8+#REF!+#REF!+#REF!+#REF!+F78+F84+F126+#REF!+#REF!+#REF!+#REF!+#REF!+#REF!</f>
        <v>#REF!</v>
      </c>
      <c r="G161" s="233" t="e">
        <f>#REF!+#REF!+G8+#REF!+#REF!+#REF!+#REF!+G78+G84+G126+#REF!+#REF!+#REF!+#REF!+#REF!+#REF!</f>
        <v>#REF!</v>
      </c>
      <c r="H161" s="232" t="e">
        <f>#REF!+#REF!+H8+#REF!+#REF!+#REF!+#REF!+H78+H84+H126+#REF!+#REF!+#REF!+#REF!+#REF!+#REF!</f>
        <v>#REF!</v>
      </c>
    </row>
  </sheetData>
  <sheetProtection/>
  <mergeCells count="3">
    <mergeCell ref="C2:D2"/>
    <mergeCell ref="A4:D4"/>
    <mergeCell ref="C1:D1"/>
  </mergeCells>
  <printOptions/>
  <pageMargins left="0.3937007874015748" right="0" top="0.3937007874015748" bottom="0" header="0.5118110236220472" footer="0.5118110236220472"/>
  <pageSetup fitToHeight="1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18"/>
  <sheetViews>
    <sheetView zoomScalePageLayoutView="0" workbookViewId="0" topLeftCell="A38">
      <selection activeCell="A4" sqref="A4:I4"/>
    </sheetView>
  </sheetViews>
  <sheetFormatPr defaultColWidth="9.00390625" defaultRowHeight="12.75"/>
  <cols>
    <col min="1" max="1" width="13.8515625" style="230" customWidth="1"/>
    <col min="2" max="2" width="7.28125" style="230" customWidth="1"/>
    <col min="3" max="3" width="63.00390625" style="230" customWidth="1"/>
    <col min="4" max="4" width="15.28125" style="229" customWidth="1"/>
    <col min="5" max="5" width="13.7109375" style="228" hidden="1" customWidth="1"/>
    <col min="6" max="6" width="12.8515625" style="228" hidden="1" customWidth="1"/>
    <col min="7" max="7" width="13.7109375" style="228" hidden="1" customWidth="1"/>
    <col min="8" max="8" width="10.28125" style="228" hidden="1" customWidth="1"/>
    <col min="9" max="9" width="14.57421875" style="227" customWidth="1"/>
    <col min="10" max="16384" width="9.00390625" style="227" customWidth="1"/>
  </cols>
  <sheetData>
    <row r="1" spans="1:9" ht="12.75">
      <c r="A1" s="22"/>
      <c r="B1" s="22"/>
      <c r="C1" s="491" t="s">
        <v>450</v>
      </c>
      <c r="D1" s="491"/>
      <c r="E1" s="491"/>
      <c r="F1" s="491"/>
      <c r="G1" s="491"/>
      <c r="H1" s="491"/>
      <c r="I1" s="491"/>
    </row>
    <row r="2" spans="1:9" ht="12.75">
      <c r="A2" s="187"/>
      <c r="B2" s="22"/>
      <c r="C2" s="489" t="s">
        <v>650</v>
      </c>
      <c r="D2" s="489"/>
      <c r="E2" s="489"/>
      <c r="F2" s="489"/>
      <c r="G2" s="489"/>
      <c r="H2" s="489"/>
      <c r="I2" s="489"/>
    </row>
    <row r="3" spans="1:4" ht="12.75">
      <c r="A3" s="22"/>
      <c r="B3" s="22"/>
      <c r="C3" s="271"/>
      <c r="D3" s="271"/>
    </row>
    <row r="4" spans="1:9" ht="45.75" customHeight="1">
      <c r="A4" s="490" t="s">
        <v>587</v>
      </c>
      <c r="B4" s="490"/>
      <c r="C4" s="490"/>
      <c r="D4" s="490"/>
      <c r="E4" s="490"/>
      <c r="F4" s="490"/>
      <c r="G4" s="490"/>
      <c r="H4" s="490"/>
      <c r="I4" s="490"/>
    </row>
    <row r="5" spans="1:4" ht="12.75">
      <c r="A5" s="27"/>
      <c r="B5" s="270"/>
      <c r="C5" s="270"/>
      <c r="D5" s="269"/>
    </row>
    <row r="6" spans="1:9" ht="38.25">
      <c r="A6" s="24" t="s">
        <v>355</v>
      </c>
      <c r="B6" s="24" t="s">
        <v>354</v>
      </c>
      <c r="C6" s="268" t="s">
        <v>194</v>
      </c>
      <c r="D6" s="267" t="s">
        <v>430</v>
      </c>
      <c r="E6" s="266" t="s">
        <v>352</v>
      </c>
      <c r="F6" s="265" t="s">
        <v>351</v>
      </c>
      <c r="G6" s="264" t="s">
        <v>350</v>
      </c>
      <c r="H6" s="289" t="s">
        <v>349</v>
      </c>
      <c r="I6" s="295" t="s">
        <v>589</v>
      </c>
    </row>
    <row r="7" spans="1:9" s="255" customFormat="1" ht="11.25">
      <c r="A7" s="262">
        <v>1</v>
      </c>
      <c r="B7" s="262">
        <v>2</v>
      </c>
      <c r="C7" s="261">
        <v>3</v>
      </c>
      <c r="D7" s="260">
        <v>4</v>
      </c>
      <c r="E7" s="259">
        <v>5</v>
      </c>
      <c r="F7" s="258">
        <v>6</v>
      </c>
      <c r="G7" s="257">
        <v>7</v>
      </c>
      <c r="H7" s="290">
        <v>8</v>
      </c>
      <c r="I7" s="294"/>
    </row>
    <row r="8" spans="1:9" s="231" customFormat="1" ht="38.25" customHeight="1">
      <c r="A8" s="28" t="s">
        <v>357</v>
      </c>
      <c r="B8" s="28"/>
      <c r="C8" s="250" t="s">
        <v>519</v>
      </c>
      <c r="D8" s="236">
        <f>D9+D12+D15</f>
        <v>11832.8</v>
      </c>
      <c r="E8" s="235" t="e">
        <f>E9+#REF!+#REF!+#REF!+E15+#REF!</f>
        <v>#REF!</v>
      </c>
      <c r="F8" s="234" t="e">
        <f>F9+#REF!+#REF!+#REF!+F15+#REF!</f>
        <v>#REF!</v>
      </c>
      <c r="G8" s="233" t="e">
        <f>G9+#REF!+#REF!+#REF!+G15+#REF!</f>
        <v>#REF!</v>
      </c>
      <c r="H8" s="291" t="e">
        <f>H9+#REF!+#REF!+#REF!+H15+#REF!</f>
        <v>#REF!</v>
      </c>
      <c r="I8" s="306">
        <f>I9+I12+I15</f>
        <v>11832.8</v>
      </c>
    </row>
    <row r="9" spans="1:9" s="231" customFormat="1" ht="38.25">
      <c r="A9" s="41" t="s">
        <v>480</v>
      </c>
      <c r="B9" s="41"/>
      <c r="C9" s="254" t="s">
        <v>510</v>
      </c>
      <c r="D9" s="241">
        <f>D10</f>
        <v>10357.6</v>
      </c>
      <c r="E9" s="246" t="e">
        <f>#REF!</f>
        <v>#REF!</v>
      </c>
      <c r="F9" s="245" t="e">
        <f>#REF!</f>
        <v>#REF!</v>
      </c>
      <c r="G9" s="244" t="e">
        <f>#REF!</f>
        <v>#REF!</v>
      </c>
      <c r="H9" s="292" t="e">
        <f>#REF!</f>
        <v>#REF!</v>
      </c>
      <c r="I9" s="298">
        <f>I10</f>
        <v>10357.6</v>
      </c>
    </row>
    <row r="10" spans="1:9" ht="25.5">
      <c r="A10" s="26" t="s">
        <v>481</v>
      </c>
      <c r="B10" s="26"/>
      <c r="C10" s="242" t="s">
        <v>343</v>
      </c>
      <c r="D10" s="241">
        <f>D11</f>
        <v>10357.6</v>
      </c>
      <c r="E10" s="246">
        <f>E11</f>
        <v>62460.62</v>
      </c>
      <c r="F10" s="245">
        <f>F11</f>
        <v>0</v>
      </c>
      <c r="G10" s="244">
        <f>G11</f>
        <v>0</v>
      </c>
      <c r="H10" s="292">
        <f>H11</f>
        <v>0</v>
      </c>
      <c r="I10" s="298">
        <f>I11</f>
        <v>10357.6</v>
      </c>
    </row>
    <row r="11" spans="1:9" ht="25.5">
      <c r="A11" s="26"/>
      <c r="B11" s="26" t="s">
        <v>133</v>
      </c>
      <c r="C11" s="249" t="s">
        <v>308</v>
      </c>
      <c r="D11" s="241">
        <v>10357.6</v>
      </c>
      <c r="E11" s="248">
        <v>62460.62</v>
      </c>
      <c r="F11" s="239"/>
      <c r="G11" s="247"/>
      <c r="H11" s="293"/>
      <c r="I11" s="298">
        <v>10357.6</v>
      </c>
    </row>
    <row r="12" spans="1:9" ht="12.75">
      <c r="A12" s="26" t="s">
        <v>482</v>
      </c>
      <c r="B12" s="26"/>
      <c r="C12" s="249" t="s">
        <v>483</v>
      </c>
      <c r="D12" s="241">
        <f>D13</f>
        <v>1307.2</v>
      </c>
      <c r="E12" s="248"/>
      <c r="F12" s="239"/>
      <c r="G12" s="247"/>
      <c r="H12" s="293"/>
      <c r="I12" s="298">
        <f>I13</f>
        <v>1307.2</v>
      </c>
    </row>
    <row r="13" spans="1:9" ht="25.5">
      <c r="A13" s="26" t="s">
        <v>484</v>
      </c>
      <c r="B13" s="26"/>
      <c r="C13" s="249" t="s">
        <v>343</v>
      </c>
      <c r="D13" s="241">
        <f>D14</f>
        <v>1307.2</v>
      </c>
      <c r="E13" s="248"/>
      <c r="F13" s="239"/>
      <c r="G13" s="247"/>
      <c r="H13" s="293"/>
      <c r="I13" s="298">
        <f>I14</f>
        <v>1307.2</v>
      </c>
    </row>
    <row r="14" spans="1:9" ht="25.5">
      <c r="A14" s="26"/>
      <c r="B14" s="26" t="s">
        <v>133</v>
      </c>
      <c r="C14" s="249" t="s">
        <v>308</v>
      </c>
      <c r="D14" s="241">
        <v>1307.2</v>
      </c>
      <c r="E14" s="248"/>
      <c r="F14" s="239"/>
      <c r="G14" s="247"/>
      <c r="H14" s="293"/>
      <c r="I14" s="298">
        <v>1307.2</v>
      </c>
    </row>
    <row r="15" spans="1:9" ht="25.5">
      <c r="A15" s="26" t="s">
        <v>358</v>
      </c>
      <c r="B15" s="26"/>
      <c r="C15" s="242" t="s">
        <v>520</v>
      </c>
      <c r="D15" s="241">
        <f>D16</f>
        <v>168</v>
      </c>
      <c r="E15" s="246" t="e">
        <f>E16+#REF!+#REF!</f>
        <v>#REF!</v>
      </c>
      <c r="F15" s="245" t="e">
        <f>F16+#REF!+#REF!</f>
        <v>#REF!</v>
      </c>
      <c r="G15" s="244" t="e">
        <f>G16+#REF!+#REF!</f>
        <v>#REF!</v>
      </c>
      <c r="H15" s="292" t="e">
        <f>H16+#REF!+#REF!</f>
        <v>#REF!</v>
      </c>
      <c r="I15" s="384">
        <f>I16</f>
        <v>168</v>
      </c>
    </row>
    <row r="16" spans="1:9" ht="66" customHeight="1">
      <c r="A16" s="26" t="s">
        <v>359</v>
      </c>
      <c r="B16" s="26"/>
      <c r="C16" s="242" t="s">
        <v>347</v>
      </c>
      <c r="D16" s="241">
        <f>D17</f>
        <v>168</v>
      </c>
      <c r="E16" s="246">
        <f>E17</f>
        <v>0</v>
      </c>
      <c r="F16" s="245">
        <f>F17</f>
        <v>1100</v>
      </c>
      <c r="G16" s="244">
        <f>G17</f>
        <v>0</v>
      </c>
      <c r="H16" s="292">
        <f>H17</f>
        <v>0</v>
      </c>
      <c r="I16" s="385">
        <f>I17</f>
        <v>168</v>
      </c>
    </row>
    <row r="17" spans="1:9" ht="25.5">
      <c r="A17" s="26"/>
      <c r="B17" s="26" t="s">
        <v>133</v>
      </c>
      <c r="C17" s="249" t="s">
        <v>308</v>
      </c>
      <c r="D17" s="241">
        <v>168</v>
      </c>
      <c r="E17" s="386"/>
      <c r="F17" s="387">
        <v>1100</v>
      </c>
      <c r="G17" s="388"/>
      <c r="H17" s="389"/>
      <c r="I17" s="385">
        <v>168</v>
      </c>
    </row>
    <row r="18" spans="1:9" ht="38.25" hidden="1">
      <c r="A18" s="28" t="s">
        <v>440</v>
      </c>
      <c r="B18" s="28"/>
      <c r="C18" s="191" t="s">
        <v>486</v>
      </c>
      <c r="D18" s="236">
        <f>D19</f>
        <v>0</v>
      </c>
      <c r="E18" s="323"/>
      <c r="F18" s="324"/>
      <c r="G18" s="325"/>
      <c r="H18" s="326"/>
      <c r="I18" s="305">
        <f>I19</f>
        <v>0</v>
      </c>
    </row>
    <row r="19" spans="1:9" ht="38.25" hidden="1">
      <c r="A19" s="26" t="s">
        <v>526</v>
      </c>
      <c r="B19" s="26"/>
      <c r="C19" s="242" t="s">
        <v>536</v>
      </c>
      <c r="D19" s="241">
        <f>D21</f>
        <v>0</v>
      </c>
      <c r="E19" s="240"/>
      <c r="F19" s="239"/>
      <c r="G19" s="247"/>
      <c r="H19" s="293"/>
      <c r="I19" s="300">
        <f>I20</f>
        <v>0</v>
      </c>
    </row>
    <row r="20" spans="1:9" ht="25.5" hidden="1">
      <c r="A20" s="284" t="s">
        <v>545</v>
      </c>
      <c r="B20" s="284"/>
      <c r="C20" s="285" t="s">
        <v>489</v>
      </c>
      <c r="D20" s="241"/>
      <c r="E20" s="240"/>
      <c r="F20" s="239"/>
      <c r="G20" s="247"/>
      <c r="H20" s="293"/>
      <c r="I20" s="300">
        <f>I21</f>
        <v>0</v>
      </c>
    </row>
    <row r="21" spans="1:9" ht="12.75" hidden="1">
      <c r="A21" s="26" t="s">
        <v>528</v>
      </c>
      <c r="B21" s="26"/>
      <c r="C21" s="249" t="s">
        <v>502</v>
      </c>
      <c r="D21" s="241">
        <f>D22</f>
        <v>0</v>
      </c>
      <c r="E21" s="240"/>
      <c r="F21" s="239"/>
      <c r="G21" s="247"/>
      <c r="H21" s="293"/>
      <c r="I21" s="300">
        <f>I22</f>
        <v>0</v>
      </c>
    </row>
    <row r="22" spans="1:9" ht="12.75" hidden="1">
      <c r="A22" s="284"/>
      <c r="B22" s="284" t="s">
        <v>198</v>
      </c>
      <c r="C22" s="285" t="s">
        <v>171</v>
      </c>
      <c r="D22" s="241"/>
      <c r="E22" s="240"/>
      <c r="F22" s="239"/>
      <c r="G22" s="247"/>
      <c r="H22" s="293"/>
      <c r="I22" s="300">
        <v>0</v>
      </c>
    </row>
    <row r="23" spans="1:9" ht="27" customHeight="1">
      <c r="A23" s="308" t="s">
        <v>411</v>
      </c>
      <c r="B23" s="26"/>
      <c r="C23" s="278" t="s">
        <v>492</v>
      </c>
      <c r="D23" s="236">
        <f>D24+D32</f>
        <v>5747.04</v>
      </c>
      <c r="E23" s="240"/>
      <c r="F23" s="239"/>
      <c r="G23" s="247"/>
      <c r="H23" s="293"/>
      <c r="I23" s="305">
        <f>I24+I32</f>
        <v>3728.95</v>
      </c>
    </row>
    <row r="24" spans="1:9" ht="15">
      <c r="A24" s="272" t="s">
        <v>412</v>
      </c>
      <c r="B24" s="26"/>
      <c r="C24" s="279" t="s">
        <v>493</v>
      </c>
      <c r="D24" s="241">
        <f>D25</f>
        <v>4615.69</v>
      </c>
      <c r="E24" s="240"/>
      <c r="F24" s="239"/>
      <c r="G24" s="247"/>
      <c r="H24" s="293"/>
      <c r="I24" s="299">
        <f>I25</f>
        <v>2933.8</v>
      </c>
    </row>
    <row r="25" spans="1:9" ht="25.5">
      <c r="A25" s="272" t="s">
        <v>413</v>
      </c>
      <c r="B25" s="26"/>
      <c r="C25" s="281" t="s">
        <v>425</v>
      </c>
      <c r="D25" s="241">
        <f>D26+D28+D30</f>
        <v>4615.69</v>
      </c>
      <c r="E25" s="240"/>
      <c r="F25" s="239"/>
      <c r="G25" s="247"/>
      <c r="H25" s="293"/>
      <c r="I25" s="298">
        <f>I26+I28+I30</f>
        <v>2933.8</v>
      </c>
    </row>
    <row r="26" spans="1:9" ht="15">
      <c r="A26" s="272" t="s">
        <v>414</v>
      </c>
      <c r="B26" s="26"/>
      <c r="C26" s="280" t="s">
        <v>407</v>
      </c>
      <c r="D26" s="241">
        <f>D27</f>
        <v>4615.69</v>
      </c>
      <c r="E26" s="240"/>
      <c r="F26" s="239"/>
      <c r="G26" s="247"/>
      <c r="H26" s="293"/>
      <c r="I26" s="298">
        <f>I27</f>
        <v>2933.8</v>
      </c>
    </row>
    <row r="27" spans="1:9" ht="25.5">
      <c r="A27" s="272"/>
      <c r="B27" s="26" t="s">
        <v>130</v>
      </c>
      <c r="C27" s="280" t="s">
        <v>341</v>
      </c>
      <c r="D27" s="241">
        <v>4615.69</v>
      </c>
      <c r="E27" s="240"/>
      <c r="F27" s="239"/>
      <c r="G27" s="247"/>
      <c r="H27" s="293"/>
      <c r="I27" s="299">
        <v>2933.8</v>
      </c>
    </row>
    <row r="28" spans="1:9" ht="15" hidden="1">
      <c r="A28" s="272" t="s">
        <v>415</v>
      </c>
      <c r="B28" s="26"/>
      <c r="C28" s="281" t="s">
        <v>321</v>
      </c>
      <c r="D28" s="241">
        <f>D29</f>
        <v>0</v>
      </c>
      <c r="E28" s="240"/>
      <c r="F28" s="239"/>
      <c r="G28" s="247"/>
      <c r="H28" s="293"/>
      <c r="I28" s="297">
        <f>I29</f>
        <v>0</v>
      </c>
    </row>
    <row r="29" spans="1:9" ht="25.5" hidden="1">
      <c r="A29" s="272"/>
      <c r="B29" s="26" t="s">
        <v>130</v>
      </c>
      <c r="C29" s="281" t="s">
        <v>341</v>
      </c>
      <c r="D29" s="241"/>
      <c r="E29" s="240"/>
      <c r="F29" s="239"/>
      <c r="G29" s="247"/>
      <c r="H29" s="293"/>
      <c r="I29" s="297"/>
    </row>
    <row r="30" spans="1:9" ht="25.5" hidden="1">
      <c r="A30" s="272" t="s">
        <v>416</v>
      </c>
      <c r="B30" s="26"/>
      <c r="C30" s="281" t="s">
        <v>307</v>
      </c>
      <c r="D30" s="241">
        <f>D31</f>
        <v>0</v>
      </c>
      <c r="E30" s="240"/>
      <c r="F30" s="239"/>
      <c r="G30" s="247"/>
      <c r="H30" s="293"/>
      <c r="I30" s="297">
        <f>I31</f>
        <v>0</v>
      </c>
    </row>
    <row r="31" spans="1:9" ht="25.5" hidden="1">
      <c r="A31" s="272"/>
      <c r="B31" s="26" t="s">
        <v>130</v>
      </c>
      <c r="C31" s="281" t="s">
        <v>341</v>
      </c>
      <c r="D31" s="277">
        <v>0</v>
      </c>
      <c r="E31" s="240"/>
      <c r="F31" s="239"/>
      <c r="G31" s="247"/>
      <c r="H31" s="293"/>
      <c r="I31" s="297">
        <v>0</v>
      </c>
    </row>
    <row r="32" spans="1:9" ht="15">
      <c r="A32" s="272" t="s">
        <v>417</v>
      </c>
      <c r="B32" s="26"/>
      <c r="C32" s="282" t="s">
        <v>494</v>
      </c>
      <c r="D32" s="241">
        <f>D33</f>
        <v>1131.35</v>
      </c>
      <c r="E32" s="240"/>
      <c r="F32" s="239"/>
      <c r="G32" s="247"/>
      <c r="H32" s="293"/>
      <c r="I32" s="297">
        <f>I33</f>
        <v>795.15</v>
      </c>
    </row>
    <row r="33" spans="1:9" ht="15">
      <c r="A33" s="272" t="s">
        <v>418</v>
      </c>
      <c r="B33" s="26"/>
      <c r="C33" s="281" t="s">
        <v>424</v>
      </c>
      <c r="D33" s="241">
        <f>D34+D36+D38+D40+D42</f>
        <v>1131.35</v>
      </c>
      <c r="E33" s="240"/>
      <c r="F33" s="239"/>
      <c r="G33" s="247"/>
      <c r="H33" s="293"/>
      <c r="I33" s="298">
        <f>I34+I36+I38+I40+I42</f>
        <v>795.15</v>
      </c>
    </row>
    <row r="34" spans="1:9" ht="15">
      <c r="A34" s="272" t="s">
        <v>419</v>
      </c>
      <c r="B34" s="26"/>
      <c r="C34" s="281" t="s">
        <v>408</v>
      </c>
      <c r="D34" s="241">
        <f>D35</f>
        <v>298.22</v>
      </c>
      <c r="E34" s="240"/>
      <c r="F34" s="239"/>
      <c r="G34" s="247"/>
      <c r="H34" s="293"/>
      <c r="I34" s="299">
        <f>I35</f>
        <v>202.77</v>
      </c>
    </row>
    <row r="35" spans="1:9" ht="25.5">
      <c r="A35" s="272"/>
      <c r="B35" s="26" t="s">
        <v>130</v>
      </c>
      <c r="C35" s="281" t="s">
        <v>341</v>
      </c>
      <c r="D35" s="241">
        <v>298.22</v>
      </c>
      <c r="E35" s="240"/>
      <c r="F35" s="239"/>
      <c r="G35" s="247"/>
      <c r="H35" s="293"/>
      <c r="I35" s="298">
        <v>202.77</v>
      </c>
    </row>
    <row r="36" spans="1:9" ht="15">
      <c r="A36" s="272" t="s">
        <v>420</v>
      </c>
      <c r="B36" s="26"/>
      <c r="C36" s="281" t="s">
        <v>85</v>
      </c>
      <c r="D36" s="241">
        <f>D37</f>
        <v>151.68</v>
      </c>
      <c r="E36" s="240"/>
      <c r="F36" s="239"/>
      <c r="G36" s="247"/>
      <c r="H36" s="293"/>
      <c r="I36" s="299">
        <f>I37</f>
        <v>105.72</v>
      </c>
    </row>
    <row r="37" spans="1:9" ht="25.5">
      <c r="A37" s="272"/>
      <c r="B37" s="26" t="s">
        <v>130</v>
      </c>
      <c r="C37" s="281" t="s">
        <v>341</v>
      </c>
      <c r="D37" s="241">
        <v>151.68</v>
      </c>
      <c r="E37" s="240"/>
      <c r="F37" s="239"/>
      <c r="G37" s="247"/>
      <c r="H37" s="293"/>
      <c r="I37" s="297">
        <v>105.72</v>
      </c>
    </row>
    <row r="38" spans="1:9" ht="15">
      <c r="A38" s="272" t="s">
        <v>421</v>
      </c>
      <c r="B38" s="26"/>
      <c r="C38" s="281" t="s">
        <v>409</v>
      </c>
      <c r="D38" s="241">
        <f>D39</f>
        <v>435.49</v>
      </c>
      <c r="E38" s="240"/>
      <c r="F38" s="239"/>
      <c r="G38" s="247"/>
      <c r="H38" s="293"/>
      <c r="I38" s="298">
        <f>I39</f>
        <v>275.82</v>
      </c>
    </row>
    <row r="39" spans="1:9" ht="25.5">
      <c r="A39" s="272"/>
      <c r="B39" s="26" t="s">
        <v>130</v>
      </c>
      <c r="C39" s="281" t="s">
        <v>341</v>
      </c>
      <c r="D39" s="241">
        <v>435.49</v>
      </c>
      <c r="E39" s="240"/>
      <c r="F39" s="239"/>
      <c r="G39" s="247"/>
      <c r="H39" s="293"/>
      <c r="I39" s="299">
        <v>275.82</v>
      </c>
    </row>
    <row r="40" spans="1:9" ht="15" hidden="1">
      <c r="A40" s="272" t="s">
        <v>422</v>
      </c>
      <c r="B40" s="26"/>
      <c r="C40" s="283" t="s">
        <v>10</v>
      </c>
      <c r="D40" s="241">
        <f>D41</f>
        <v>0</v>
      </c>
      <c r="E40" s="240"/>
      <c r="F40" s="239"/>
      <c r="G40" s="247"/>
      <c r="H40" s="293"/>
      <c r="I40" s="298">
        <f>I41</f>
        <v>0</v>
      </c>
    </row>
    <row r="41" spans="1:9" ht="25.5" hidden="1">
      <c r="A41" s="272"/>
      <c r="B41" s="26" t="s">
        <v>130</v>
      </c>
      <c r="C41" s="283" t="s">
        <v>341</v>
      </c>
      <c r="D41" s="241"/>
      <c r="E41" s="240"/>
      <c r="F41" s="239"/>
      <c r="G41" s="247"/>
      <c r="H41" s="293"/>
      <c r="I41" s="300"/>
    </row>
    <row r="42" spans="1:9" ht="15">
      <c r="A42" s="272" t="s">
        <v>423</v>
      </c>
      <c r="B42" s="26"/>
      <c r="C42" s="283" t="s">
        <v>410</v>
      </c>
      <c r="D42" s="241">
        <f>D43</f>
        <v>245.96</v>
      </c>
      <c r="E42" s="240"/>
      <c r="F42" s="239"/>
      <c r="G42" s="247"/>
      <c r="H42" s="293"/>
      <c r="I42" s="299">
        <f>I43</f>
        <v>210.84</v>
      </c>
    </row>
    <row r="43" spans="1:9" ht="25.5">
      <c r="A43" s="26"/>
      <c r="B43" s="26" t="s">
        <v>130</v>
      </c>
      <c r="C43" s="249" t="s">
        <v>341</v>
      </c>
      <c r="D43" s="241">
        <v>245.96</v>
      </c>
      <c r="E43" s="240"/>
      <c r="F43" s="239"/>
      <c r="G43" s="247"/>
      <c r="H43" s="293"/>
      <c r="I43" s="298">
        <v>210.84</v>
      </c>
    </row>
    <row r="44" spans="1:9" s="231" customFormat="1" ht="44.25" customHeight="1" hidden="1">
      <c r="A44" s="28" t="s">
        <v>360</v>
      </c>
      <c r="B44" s="28"/>
      <c r="C44" s="288" t="s">
        <v>427</v>
      </c>
      <c r="D44" s="236">
        <f>D45</f>
        <v>0</v>
      </c>
      <c r="E44" s="235" t="e">
        <f>E45+#REF!</f>
        <v>#REF!</v>
      </c>
      <c r="F44" s="234" t="e">
        <f>F45+#REF!</f>
        <v>#REF!</v>
      </c>
      <c r="G44" s="233" t="e">
        <f>G45+#REF!</f>
        <v>#REF!</v>
      </c>
      <c r="H44" s="291" t="e">
        <f>H45+#REF!</f>
        <v>#REF!</v>
      </c>
      <c r="I44" s="301">
        <f>I45</f>
        <v>0</v>
      </c>
    </row>
    <row r="45" spans="1:9" ht="33.75" customHeight="1" hidden="1">
      <c r="A45" s="26" t="s">
        <v>361</v>
      </c>
      <c r="B45" s="26"/>
      <c r="C45" s="242" t="s">
        <v>362</v>
      </c>
      <c r="D45" s="241">
        <f>D46</f>
        <v>0</v>
      </c>
      <c r="E45" s="246">
        <f aca="true" t="shared" si="0" ref="E45:H47">E46</f>
        <v>0</v>
      </c>
      <c r="F45" s="245">
        <f t="shared" si="0"/>
        <v>0</v>
      </c>
      <c r="G45" s="244">
        <f t="shared" si="0"/>
        <v>6518</v>
      </c>
      <c r="H45" s="292">
        <f t="shared" si="0"/>
        <v>0</v>
      </c>
      <c r="I45" s="304">
        <f>I46</f>
        <v>0</v>
      </c>
    </row>
    <row r="46" spans="1:9" ht="25.5" hidden="1">
      <c r="A46" s="26"/>
      <c r="B46" s="26"/>
      <c r="C46" s="242" t="s">
        <v>428</v>
      </c>
      <c r="D46" s="241">
        <f>D47</f>
        <v>0</v>
      </c>
      <c r="E46" s="246">
        <f t="shared" si="0"/>
        <v>0</v>
      </c>
      <c r="F46" s="245">
        <f t="shared" si="0"/>
        <v>0</v>
      </c>
      <c r="G46" s="244">
        <f t="shared" si="0"/>
        <v>6518</v>
      </c>
      <c r="H46" s="292">
        <f t="shared" si="0"/>
        <v>0</v>
      </c>
      <c r="I46" s="302">
        <f>I47</f>
        <v>0</v>
      </c>
    </row>
    <row r="47" spans="1:9" ht="12.75" hidden="1">
      <c r="A47" s="26"/>
      <c r="B47" s="26" t="s">
        <v>198</v>
      </c>
      <c r="C47" s="242" t="s">
        <v>171</v>
      </c>
      <c r="D47" s="241">
        <v>0</v>
      </c>
      <c r="E47" s="246">
        <f t="shared" si="0"/>
        <v>0</v>
      </c>
      <c r="F47" s="245">
        <f t="shared" si="0"/>
        <v>0</v>
      </c>
      <c r="G47" s="244">
        <f t="shared" si="0"/>
        <v>6518</v>
      </c>
      <c r="H47" s="292">
        <f t="shared" si="0"/>
        <v>0</v>
      </c>
      <c r="I47" s="304">
        <v>0</v>
      </c>
    </row>
    <row r="48" spans="1:9" ht="25.5">
      <c r="A48" s="28" t="s">
        <v>363</v>
      </c>
      <c r="B48" s="46"/>
      <c r="C48" s="250" t="s">
        <v>497</v>
      </c>
      <c r="D48" s="236">
        <f>D49+D54+D61+D74</f>
        <v>5567.95</v>
      </c>
      <c r="E48" s="240"/>
      <c r="F48" s="239"/>
      <c r="G48" s="247">
        <v>6518</v>
      </c>
      <c r="H48" s="293"/>
      <c r="I48" s="306">
        <f>I49+I54+I61+I74</f>
        <v>5545.63</v>
      </c>
    </row>
    <row r="49" spans="1:9" s="231" customFormat="1" ht="25.5" hidden="1">
      <c r="A49" s="275" t="s">
        <v>368</v>
      </c>
      <c r="B49" s="26"/>
      <c r="C49" s="274" t="s">
        <v>365</v>
      </c>
      <c r="D49" s="241">
        <f>D50+D52</f>
        <v>0</v>
      </c>
      <c r="E49" s="235" t="e">
        <f>E50+E59</f>
        <v>#REF!</v>
      </c>
      <c r="F49" s="234" t="e">
        <f>F50+F59</f>
        <v>#REF!</v>
      </c>
      <c r="G49" s="233" t="e">
        <f>G50+G59</f>
        <v>#REF!</v>
      </c>
      <c r="H49" s="291" t="e">
        <f>H50+H59</f>
        <v>#REF!</v>
      </c>
      <c r="I49" s="298">
        <f>I50+I52</f>
        <v>0</v>
      </c>
    </row>
    <row r="50" spans="1:9" ht="12.75" hidden="1">
      <c r="A50" s="275" t="s">
        <v>369</v>
      </c>
      <c r="B50" s="26"/>
      <c r="C50" s="273" t="s">
        <v>366</v>
      </c>
      <c r="D50" s="241">
        <f>D51</f>
        <v>0</v>
      </c>
      <c r="E50" s="246" t="e">
        <f>E52+E55</f>
        <v>#REF!</v>
      </c>
      <c r="F50" s="245" t="e">
        <f>F52+F55</f>
        <v>#REF!</v>
      </c>
      <c r="G50" s="244" t="e">
        <f>G52+G55</f>
        <v>#REF!</v>
      </c>
      <c r="H50" s="292" t="e">
        <f>H52+H55</f>
        <v>#REF!</v>
      </c>
      <c r="I50" s="296">
        <f>I51</f>
        <v>0</v>
      </c>
    </row>
    <row r="51" spans="1:9" ht="30.75" customHeight="1" hidden="1">
      <c r="A51" s="275"/>
      <c r="B51" s="26" t="s">
        <v>130</v>
      </c>
      <c r="C51" s="273" t="s">
        <v>341</v>
      </c>
      <c r="D51" s="241">
        <v>0</v>
      </c>
      <c r="E51" s="246"/>
      <c r="F51" s="245"/>
      <c r="G51" s="244"/>
      <c r="H51" s="292"/>
      <c r="I51" s="300">
        <v>0</v>
      </c>
    </row>
    <row r="52" spans="1:9" ht="12.75" hidden="1">
      <c r="A52" s="275" t="s">
        <v>370</v>
      </c>
      <c r="B52" s="26"/>
      <c r="C52" s="273" t="s">
        <v>367</v>
      </c>
      <c r="D52" s="241">
        <f>D53</f>
        <v>0</v>
      </c>
      <c r="E52" s="246" t="e">
        <f>E54</f>
        <v>#REF!</v>
      </c>
      <c r="F52" s="245" t="e">
        <f>F54</f>
        <v>#REF!</v>
      </c>
      <c r="G52" s="244" t="e">
        <f>G54</f>
        <v>#REF!</v>
      </c>
      <c r="H52" s="292" t="e">
        <f>H54</f>
        <v>#REF!</v>
      </c>
      <c r="I52" s="303">
        <f>I53</f>
        <v>0</v>
      </c>
    </row>
    <row r="53" spans="1:9" ht="30.75" customHeight="1" hidden="1">
      <c r="A53" s="275"/>
      <c r="B53" s="26" t="s">
        <v>130</v>
      </c>
      <c r="C53" s="273" t="s">
        <v>341</v>
      </c>
      <c r="D53" s="241">
        <v>0</v>
      </c>
      <c r="E53" s="246"/>
      <c r="F53" s="245"/>
      <c r="G53" s="244"/>
      <c r="H53" s="292"/>
      <c r="I53" s="298">
        <v>0</v>
      </c>
    </row>
    <row r="54" spans="1:9" ht="25.5">
      <c r="A54" s="26" t="s">
        <v>372</v>
      </c>
      <c r="B54" s="26"/>
      <c r="C54" s="242" t="s">
        <v>371</v>
      </c>
      <c r="D54" s="241">
        <f>D55+D57+D59</f>
        <v>132.3</v>
      </c>
      <c r="E54" s="246" t="e">
        <f>#REF!</f>
        <v>#REF!</v>
      </c>
      <c r="F54" s="245" t="e">
        <f>#REF!</f>
        <v>#REF!</v>
      </c>
      <c r="G54" s="244" t="e">
        <f>#REF!</f>
        <v>#REF!</v>
      </c>
      <c r="H54" s="292" t="e">
        <f>#REF!</f>
        <v>#REF!</v>
      </c>
      <c r="I54" s="297">
        <f>I55+I57+I59</f>
        <v>142.54</v>
      </c>
    </row>
    <row r="55" spans="1:9" ht="25.5" hidden="1">
      <c r="A55" s="275" t="s">
        <v>375</v>
      </c>
      <c r="B55" s="26"/>
      <c r="C55" s="274" t="s">
        <v>373</v>
      </c>
      <c r="D55" s="241">
        <f>D56</f>
        <v>0</v>
      </c>
      <c r="E55" s="251" t="e">
        <f>#REF!</f>
        <v>#REF!</v>
      </c>
      <c r="F55" s="245" t="e">
        <f>#REF!</f>
        <v>#REF!</v>
      </c>
      <c r="G55" s="244" t="e">
        <f>#REF!</f>
        <v>#REF!</v>
      </c>
      <c r="H55" s="292" t="e">
        <f>#REF!</f>
        <v>#REF!</v>
      </c>
      <c r="I55" s="297">
        <f>I56</f>
        <v>0</v>
      </c>
    </row>
    <row r="56" spans="1:9" ht="25.5" hidden="1">
      <c r="A56" s="275"/>
      <c r="B56" s="26" t="s">
        <v>130</v>
      </c>
      <c r="C56" s="274" t="s">
        <v>341</v>
      </c>
      <c r="D56" s="241"/>
      <c r="E56" s="251"/>
      <c r="F56" s="245"/>
      <c r="G56" s="244"/>
      <c r="H56" s="292"/>
      <c r="I56" s="297"/>
    </row>
    <row r="57" spans="1:9" ht="38.25">
      <c r="A57" s="275" t="s">
        <v>376</v>
      </c>
      <c r="B57" s="26"/>
      <c r="C57" s="274" t="s">
        <v>498</v>
      </c>
      <c r="D57" s="241">
        <f>D58</f>
        <v>83.9</v>
      </c>
      <c r="E57" s="248">
        <v>808</v>
      </c>
      <c r="F57" s="239"/>
      <c r="G57" s="247"/>
      <c r="H57" s="293"/>
      <c r="I57" s="297">
        <v>89.3</v>
      </c>
    </row>
    <row r="58" spans="1:9" ht="25.5">
      <c r="A58" s="275"/>
      <c r="B58" s="26" t="s">
        <v>130</v>
      </c>
      <c r="C58" s="274" t="s">
        <v>341</v>
      </c>
      <c r="D58" s="241">
        <v>83.9</v>
      </c>
      <c r="E58" s="248"/>
      <c r="F58" s="239"/>
      <c r="G58" s="247"/>
      <c r="H58" s="293"/>
      <c r="I58" s="297">
        <v>89.3</v>
      </c>
    </row>
    <row r="59" spans="1:9" ht="12.75">
      <c r="A59" s="275" t="s">
        <v>377</v>
      </c>
      <c r="B59" s="26"/>
      <c r="C59" s="274" t="s">
        <v>374</v>
      </c>
      <c r="D59" s="241">
        <f aca="true" t="shared" si="1" ref="D59:I59">D60</f>
        <v>48.4</v>
      </c>
      <c r="E59" s="246" t="e">
        <f t="shared" si="1"/>
        <v>#REF!</v>
      </c>
      <c r="F59" s="245" t="e">
        <f t="shared" si="1"/>
        <v>#REF!</v>
      </c>
      <c r="G59" s="244" t="e">
        <f t="shared" si="1"/>
        <v>#REF!</v>
      </c>
      <c r="H59" s="292" t="e">
        <f t="shared" si="1"/>
        <v>#REF!</v>
      </c>
      <c r="I59" s="297">
        <f t="shared" si="1"/>
        <v>53.24</v>
      </c>
    </row>
    <row r="60" spans="1:9" ht="25.5">
      <c r="A60" s="26"/>
      <c r="B60" s="26" t="s">
        <v>130</v>
      </c>
      <c r="C60" s="253" t="s">
        <v>341</v>
      </c>
      <c r="D60" s="241">
        <v>48.4</v>
      </c>
      <c r="E60" s="246" t="e">
        <f>#REF!+#REF!</f>
        <v>#REF!</v>
      </c>
      <c r="F60" s="245" t="e">
        <f>#REF!+#REF!</f>
        <v>#REF!</v>
      </c>
      <c r="G60" s="244" t="e">
        <f>#REF!+#REF!</f>
        <v>#REF!</v>
      </c>
      <c r="H60" s="292" t="e">
        <f>#REF!+#REF!</f>
        <v>#REF!</v>
      </c>
      <c r="I60" s="297">
        <v>53.24</v>
      </c>
    </row>
    <row r="61" spans="1:9" ht="25.5">
      <c r="A61" s="275" t="s">
        <v>384</v>
      </c>
      <c r="B61" s="26"/>
      <c r="C61" s="253" t="s">
        <v>378</v>
      </c>
      <c r="D61" s="241">
        <f>D62+D64+D68+D70</f>
        <v>5238.55</v>
      </c>
      <c r="E61" s="246"/>
      <c r="F61" s="245"/>
      <c r="G61" s="244"/>
      <c r="H61" s="292"/>
      <c r="I61" s="298">
        <f>I62+I64+I68+I70</f>
        <v>5205.99</v>
      </c>
    </row>
    <row r="62" spans="1:9" ht="12.75">
      <c r="A62" s="275" t="s">
        <v>387</v>
      </c>
      <c r="B62" s="26"/>
      <c r="C62" s="276" t="s">
        <v>200</v>
      </c>
      <c r="D62" s="390">
        <f>D63</f>
        <v>2.2</v>
      </c>
      <c r="E62" s="391"/>
      <c r="F62" s="392"/>
      <c r="G62" s="393"/>
      <c r="H62" s="394"/>
      <c r="I62" s="395">
        <v>2.2</v>
      </c>
    </row>
    <row r="63" spans="1:9" ht="25.5">
      <c r="A63" s="275"/>
      <c r="B63" s="26" t="s">
        <v>130</v>
      </c>
      <c r="C63" s="276" t="s">
        <v>341</v>
      </c>
      <c r="D63" s="390">
        <v>2.2</v>
      </c>
      <c r="E63" s="391"/>
      <c r="F63" s="392"/>
      <c r="G63" s="393"/>
      <c r="H63" s="394"/>
      <c r="I63" s="395">
        <v>2.2</v>
      </c>
    </row>
    <row r="64" spans="1:9" ht="12.75">
      <c r="A64" s="275" t="s">
        <v>386</v>
      </c>
      <c r="B64" s="26"/>
      <c r="C64" s="242" t="s">
        <v>364</v>
      </c>
      <c r="D64" s="241">
        <f>D65+D66+D67</f>
        <v>4163.05</v>
      </c>
      <c r="E64" s="246"/>
      <c r="F64" s="245"/>
      <c r="G64" s="244"/>
      <c r="H64" s="292"/>
      <c r="I64" s="298">
        <f>I65+I66+I67</f>
        <v>4130.49</v>
      </c>
    </row>
    <row r="65" spans="1:9" ht="39.75" customHeight="1">
      <c r="A65" s="275"/>
      <c r="B65" s="26" t="s">
        <v>129</v>
      </c>
      <c r="C65" s="242" t="s">
        <v>298</v>
      </c>
      <c r="D65" s="241">
        <v>2593.1</v>
      </c>
      <c r="E65" s="246"/>
      <c r="F65" s="245"/>
      <c r="G65" s="244"/>
      <c r="H65" s="292"/>
      <c r="I65" s="298">
        <v>2593.1</v>
      </c>
    </row>
    <row r="66" spans="1:9" ht="25.5">
      <c r="A66" s="275"/>
      <c r="B66" s="26" t="s">
        <v>130</v>
      </c>
      <c r="C66" s="242" t="s">
        <v>341</v>
      </c>
      <c r="D66" s="241">
        <v>1549.6</v>
      </c>
      <c r="E66" s="246"/>
      <c r="F66" s="245"/>
      <c r="G66" s="244"/>
      <c r="H66" s="292"/>
      <c r="I66" s="298">
        <v>1515</v>
      </c>
    </row>
    <row r="67" spans="1:9" ht="12.75">
      <c r="A67" s="275"/>
      <c r="B67" s="26" t="s">
        <v>131</v>
      </c>
      <c r="C67" s="242" t="s">
        <v>132</v>
      </c>
      <c r="D67" s="241">
        <v>20.35</v>
      </c>
      <c r="E67" s="246"/>
      <c r="F67" s="245"/>
      <c r="G67" s="244"/>
      <c r="H67" s="292"/>
      <c r="I67" s="299">
        <v>22.39</v>
      </c>
    </row>
    <row r="68" spans="1:9" ht="12.75">
      <c r="A68" s="275" t="s">
        <v>385</v>
      </c>
      <c r="B68" s="26"/>
      <c r="C68" s="242" t="s">
        <v>379</v>
      </c>
      <c r="D68" s="241">
        <f>D69</f>
        <v>891.5</v>
      </c>
      <c r="E68" s="246"/>
      <c r="F68" s="245"/>
      <c r="G68" s="244"/>
      <c r="H68" s="292"/>
      <c r="I68" s="298">
        <f>I69</f>
        <v>891.5</v>
      </c>
    </row>
    <row r="69" spans="1:9" ht="41.25" customHeight="1">
      <c r="A69" s="275"/>
      <c r="B69" s="26" t="s">
        <v>129</v>
      </c>
      <c r="C69" s="242" t="s">
        <v>298</v>
      </c>
      <c r="D69" s="241">
        <v>891.5</v>
      </c>
      <c r="E69" s="246"/>
      <c r="F69" s="245"/>
      <c r="G69" s="244"/>
      <c r="H69" s="292"/>
      <c r="I69" s="298">
        <v>891.5</v>
      </c>
    </row>
    <row r="70" spans="1:9" ht="25.5">
      <c r="A70" s="275" t="s">
        <v>388</v>
      </c>
      <c r="B70" s="26"/>
      <c r="C70" s="274" t="s">
        <v>380</v>
      </c>
      <c r="D70" s="241">
        <f>D71</f>
        <v>181.8</v>
      </c>
      <c r="E70" s="246"/>
      <c r="F70" s="245"/>
      <c r="G70" s="244"/>
      <c r="H70" s="292"/>
      <c r="I70" s="298">
        <f>I71</f>
        <v>181.8</v>
      </c>
    </row>
    <row r="71" spans="1:9" ht="44.25" customHeight="1">
      <c r="A71" s="275"/>
      <c r="B71" s="26" t="s">
        <v>129</v>
      </c>
      <c r="C71" s="274" t="s">
        <v>298</v>
      </c>
      <c r="D71" s="241">
        <v>181.8</v>
      </c>
      <c r="E71" s="246"/>
      <c r="F71" s="245"/>
      <c r="G71" s="244"/>
      <c r="H71" s="292"/>
      <c r="I71" s="298">
        <v>181.8</v>
      </c>
    </row>
    <row r="72" spans="1:9" ht="25.5" hidden="1">
      <c r="A72" s="275" t="s">
        <v>388</v>
      </c>
      <c r="B72" s="26"/>
      <c r="C72" s="274" t="s">
        <v>380</v>
      </c>
      <c r="D72" s="241">
        <f>D73</f>
        <v>0</v>
      </c>
      <c r="E72" s="246"/>
      <c r="F72" s="245"/>
      <c r="G72" s="244"/>
      <c r="H72" s="292"/>
      <c r="I72" s="299">
        <f>I73</f>
        <v>0</v>
      </c>
    </row>
    <row r="73" spans="1:9" ht="51" hidden="1">
      <c r="A73" s="275"/>
      <c r="B73" s="26" t="s">
        <v>129</v>
      </c>
      <c r="C73" s="274" t="s">
        <v>298</v>
      </c>
      <c r="D73" s="241">
        <v>0</v>
      </c>
      <c r="E73" s="246"/>
      <c r="F73" s="245"/>
      <c r="G73" s="244"/>
      <c r="H73" s="292"/>
      <c r="I73" s="298">
        <v>0</v>
      </c>
    </row>
    <row r="74" spans="1:9" ht="12.75">
      <c r="A74" s="275" t="s">
        <v>389</v>
      </c>
      <c r="B74" s="26"/>
      <c r="C74" s="273" t="s">
        <v>381</v>
      </c>
      <c r="D74" s="241">
        <f>D75+D77+D79+D81+D83</f>
        <v>197.1</v>
      </c>
      <c r="E74" s="246"/>
      <c r="F74" s="245"/>
      <c r="G74" s="244"/>
      <c r="H74" s="292"/>
      <c r="I74" s="298">
        <f>I75+I77+I79+I81+I83</f>
        <v>197.1</v>
      </c>
    </row>
    <row r="75" spans="1:9" ht="25.5">
      <c r="A75" s="275" t="s">
        <v>390</v>
      </c>
      <c r="B75" s="26"/>
      <c r="C75" s="274" t="s">
        <v>166</v>
      </c>
      <c r="D75" s="277">
        <f>D76</f>
        <v>127</v>
      </c>
      <c r="E75" s="246"/>
      <c r="F75" s="245"/>
      <c r="G75" s="244"/>
      <c r="H75" s="292"/>
      <c r="I75" s="299">
        <f>I76</f>
        <v>127</v>
      </c>
    </row>
    <row r="76" spans="1:9" ht="12.75">
      <c r="A76" s="275"/>
      <c r="B76" s="26" t="s">
        <v>198</v>
      </c>
      <c r="C76" s="274" t="s">
        <v>171</v>
      </c>
      <c r="D76" s="277">
        <v>127</v>
      </c>
      <c r="E76" s="246"/>
      <c r="F76" s="245"/>
      <c r="G76" s="244"/>
      <c r="H76" s="292"/>
      <c r="I76" s="298">
        <v>127</v>
      </c>
    </row>
    <row r="77" spans="1:9" ht="16.5" customHeight="1">
      <c r="A77" s="275" t="s">
        <v>391</v>
      </c>
      <c r="B77" s="26"/>
      <c r="C77" s="252" t="s">
        <v>49</v>
      </c>
      <c r="D77" s="277">
        <f>D78</f>
        <v>38.4</v>
      </c>
      <c r="E77" s="246"/>
      <c r="F77" s="245"/>
      <c r="G77" s="244"/>
      <c r="H77" s="292"/>
      <c r="I77" s="297">
        <f>I78</f>
        <v>38.4</v>
      </c>
    </row>
    <row r="78" spans="1:9" ht="12.75">
      <c r="A78" s="275"/>
      <c r="B78" s="26" t="s">
        <v>198</v>
      </c>
      <c r="C78" s="252" t="s">
        <v>171</v>
      </c>
      <c r="D78" s="277">
        <v>38.4</v>
      </c>
      <c r="E78" s="246"/>
      <c r="F78" s="245"/>
      <c r="G78" s="244"/>
      <c r="H78" s="292"/>
      <c r="I78" s="298">
        <v>38.4</v>
      </c>
    </row>
    <row r="79" spans="1:9" ht="25.5" hidden="1">
      <c r="A79" s="275" t="s">
        <v>392</v>
      </c>
      <c r="B79" s="26"/>
      <c r="C79" s="252" t="s">
        <v>257</v>
      </c>
      <c r="D79" s="277">
        <f>D80</f>
        <v>0</v>
      </c>
      <c r="E79" s="246"/>
      <c r="F79" s="245"/>
      <c r="G79" s="244"/>
      <c r="H79" s="292"/>
      <c r="I79" s="300">
        <f>I80</f>
        <v>0</v>
      </c>
    </row>
    <row r="80" spans="1:9" ht="12.75" hidden="1">
      <c r="A80" s="275"/>
      <c r="B80" s="26" t="s">
        <v>198</v>
      </c>
      <c r="C80" s="252" t="s">
        <v>171</v>
      </c>
      <c r="D80" s="277">
        <v>0</v>
      </c>
      <c r="E80" s="246"/>
      <c r="F80" s="245"/>
      <c r="G80" s="244"/>
      <c r="H80" s="292"/>
      <c r="I80" s="299">
        <v>0</v>
      </c>
    </row>
    <row r="81" spans="1:9" ht="25.5" hidden="1">
      <c r="A81" s="275" t="s">
        <v>393</v>
      </c>
      <c r="B81" s="26"/>
      <c r="C81" s="252" t="s">
        <v>382</v>
      </c>
      <c r="D81" s="277">
        <f>D82</f>
        <v>0</v>
      </c>
      <c r="E81" s="246"/>
      <c r="F81" s="245"/>
      <c r="G81" s="244"/>
      <c r="H81" s="292"/>
      <c r="I81" s="297">
        <f>I82</f>
        <v>0</v>
      </c>
    </row>
    <row r="82" spans="1:9" ht="12.75" hidden="1">
      <c r="A82" s="275"/>
      <c r="B82" s="26" t="s">
        <v>198</v>
      </c>
      <c r="C82" s="252" t="s">
        <v>171</v>
      </c>
      <c r="D82" s="277">
        <v>0</v>
      </c>
      <c r="E82" s="246"/>
      <c r="F82" s="245"/>
      <c r="G82" s="244"/>
      <c r="H82" s="292"/>
      <c r="I82" s="297">
        <v>0</v>
      </c>
    </row>
    <row r="83" spans="1:9" ht="32.25" customHeight="1">
      <c r="A83" s="275" t="s">
        <v>394</v>
      </c>
      <c r="B83" s="26"/>
      <c r="C83" s="252" t="s">
        <v>383</v>
      </c>
      <c r="D83" s="277">
        <f>D84</f>
        <v>31.7</v>
      </c>
      <c r="E83" s="246"/>
      <c r="F83" s="245"/>
      <c r="G83" s="244"/>
      <c r="H83" s="292"/>
      <c r="I83" s="297">
        <f>I84</f>
        <v>31.7</v>
      </c>
    </row>
    <row r="84" spans="1:9" ht="12.75">
      <c r="A84" s="275"/>
      <c r="B84" s="26" t="s">
        <v>198</v>
      </c>
      <c r="C84" s="252" t="s">
        <v>171</v>
      </c>
      <c r="D84" s="277">
        <v>31.7</v>
      </c>
      <c r="E84" s="246"/>
      <c r="F84" s="245"/>
      <c r="G84" s="244"/>
      <c r="H84" s="292"/>
      <c r="I84" s="297">
        <v>31.7</v>
      </c>
    </row>
    <row r="85" spans="1:9" ht="25.5">
      <c r="A85" s="28" t="s">
        <v>395</v>
      </c>
      <c r="B85" s="28"/>
      <c r="C85" s="250" t="s">
        <v>499</v>
      </c>
      <c r="D85" s="236">
        <f>D86+D89</f>
        <v>3406.4</v>
      </c>
      <c r="E85" s="246"/>
      <c r="F85" s="245"/>
      <c r="G85" s="244">
        <v>600</v>
      </c>
      <c r="H85" s="292"/>
      <c r="I85" s="335">
        <f>I86+I89</f>
        <v>3381</v>
      </c>
    </row>
    <row r="86" spans="1:9" ht="25.5">
      <c r="A86" s="26" t="s">
        <v>396</v>
      </c>
      <c r="B86" s="26"/>
      <c r="C86" s="242" t="s">
        <v>397</v>
      </c>
      <c r="D86" s="241">
        <f>D87</f>
        <v>3381</v>
      </c>
      <c r="E86" s="246"/>
      <c r="F86" s="245"/>
      <c r="G86" s="244"/>
      <c r="H86" s="292"/>
      <c r="I86" s="297">
        <f>I87</f>
        <v>3381</v>
      </c>
    </row>
    <row r="87" spans="1:9" ht="12.75">
      <c r="A87" s="26" t="s">
        <v>399</v>
      </c>
      <c r="B87" s="26"/>
      <c r="C87" s="242" t="s">
        <v>398</v>
      </c>
      <c r="D87" s="241">
        <f>D88</f>
        <v>3381</v>
      </c>
      <c r="E87" s="246"/>
      <c r="F87" s="245"/>
      <c r="G87" s="244"/>
      <c r="H87" s="292"/>
      <c r="I87" s="297">
        <f>I88</f>
        <v>3381</v>
      </c>
    </row>
    <row r="88" spans="1:9" s="231" customFormat="1" ht="24.75" customHeight="1">
      <c r="A88" s="26"/>
      <c r="B88" s="26" t="s">
        <v>130</v>
      </c>
      <c r="C88" s="242" t="s">
        <v>341</v>
      </c>
      <c r="D88" s="241">
        <v>3381</v>
      </c>
      <c r="E88" s="235" t="e">
        <f>E89+#REF!+#REF!+#REF!</f>
        <v>#REF!</v>
      </c>
      <c r="F88" s="234" t="e">
        <f>F89+#REF!+#REF!+#REF!</f>
        <v>#REF!</v>
      </c>
      <c r="G88" s="233" t="e">
        <f>G89+#REF!+#REF!+#REF!</f>
        <v>#REF!</v>
      </c>
      <c r="H88" s="291" t="e">
        <f>H89+#REF!+#REF!+#REF!</f>
        <v>#REF!</v>
      </c>
      <c r="I88" s="298">
        <v>3381</v>
      </c>
    </row>
    <row r="89" spans="1:9" ht="12.75">
      <c r="A89" s="26" t="s">
        <v>400</v>
      </c>
      <c r="B89" s="26"/>
      <c r="C89" s="242" t="s">
        <v>381</v>
      </c>
      <c r="D89" s="241">
        <f>D90</f>
        <v>25.4</v>
      </c>
      <c r="E89" s="246" t="e">
        <f>#REF!+#REF!</f>
        <v>#REF!</v>
      </c>
      <c r="F89" s="245" t="e">
        <f>#REF!+#REF!</f>
        <v>#REF!</v>
      </c>
      <c r="G89" s="244" t="e">
        <f>#REF!+#REF!</f>
        <v>#REF!</v>
      </c>
      <c r="H89" s="292" t="e">
        <f>#REF!+#REF!</f>
        <v>#REF!</v>
      </c>
      <c r="I89" s="297">
        <f>I90</f>
        <v>0</v>
      </c>
    </row>
    <row r="90" spans="1:9" ht="12.75">
      <c r="A90" s="275" t="s">
        <v>401</v>
      </c>
      <c r="B90" s="26"/>
      <c r="C90" s="252" t="s">
        <v>500</v>
      </c>
      <c r="D90" s="277">
        <f>D91</f>
        <v>25.4</v>
      </c>
      <c r="E90" s="246" t="e">
        <f>#REF!</f>
        <v>#REF!</v>
      </c>
      <c r="F90" s="245" t="e">
        <f>#REF!</f>
        <v>#REF!</v>
      </c>
      <c r="G90" s="244" t="e">
        <f>#REF!</f>
        <v>#REF!</v>
      </c>
      <c r="H90" s="292" t="e">
        <f>#REF!</f>
        <v>#REF!</v>
      </c>
      <c r="I90" s="297">
        <f>I91</f>
        <v>0</v>
      </c>
    </row>
    <row r="91" spans="1:9" ht="12.75">
      <c r="A91" s="28"/>
      <c r="B91" s="26" t="s">
        <v>198</v>
      </c>
      <c r="C91" s="242" t="s">
        <v>171</v>
      </c>
      <c r="D91" s="241">
        <v>25.4</v>
      </c>
      <c r="E91" s="246"/>
      <c r="F91" s="245"/>
      <c r="G91" s="244"/>
      <c r="H91" s="292"/>
      <c r="I91" s="298">
        <v>0</v>
      </c>
    </row>
    <row r="92" spans="1:9" ht="12.75">
      <c r="A92" s="28" t="s">
        <v>346</v>
      </c>
      <c r="B92" s="28"/>
      <c r="C92" s="250" t="s">
        <v>345</v>
      </c>
      <c r="D92" s="236">
        <f aca="true" t="shared" si="2" ref="D92:I92">D97+D99+D101+D103+D105+D111</f>
        <v>498.4</v>
      </c>
      <c r="E92" s="236">
        <f t="shared" si="2"/>
        <v>4724.15</v>
      </c>
      <c r="F92" s="236">
        <f t="shared" si="2"/>
        <v>0</v>
      </c>
      <c r="G92" s="236">
        <f t="shared" si="2"/>
        <v>0</v>
      </c>
      <c r="H92" s="236">
        <f t="shared" si="2"/>
        <v>0</v>
      </c>
      <c r="I92" s="236">
        <f t="shared" si="2"/>
        <v>499.4</v>
      </c>
    </row>
    <row r="93" spans="1:9" ht="25.5" hidden="1">
      <c r="A93" s="26" t="s">
        <v>403</v>
      </c>
      <c r="B93" s="28"/>
      <c r="C93" s="242" t="s">
        <v>402</v>
      </c>
      <c r="D93" s="241">
        <f>D94</f>
        <v>0</v>
      </c>
      <c r="E93" s="246"/>
      <c r="F93" s="245"/>
      <c r="G93" s="244"/>
      <c r="H93" s="292"/>
      <c r="I93" s="297">
        <f>I94</f>
        <v>0</v>
      </c>
    </row>
    <row r="94" spans="1:9" ht="12.75" hidden="1">
      <c r="A94" s="28"/>
      <c r="B94" s="26" t="s">
        <v>134</v>
      </c>
      <c r="C94" s="242" t="s">
        <v>135</v>
      </c>
      <c r="D94" s="241">
        <v>0</v>
      </c>
      <c r="E94" s="240"/>
      <c r="F94" s="239">
        <v>16.9</v>
      </c>
      <c r="G94" s="247"/>
      <c r="H94" s="293"/>
      <c r="I94" s="297">
        <v>0</v>
      </c>
    </row>
    <row r="95" spans="1:9" ht="25.5" hidden="1">
      <c r="A95" s="26" t="s">
        <v>404</v>
      </c>
      <c r="B95" s="28"/>
      <c r="C95" s="242" t="s">
        <v>344</v>
      </c>
      <c r="D95" s="241">
        <f>D96</f>
        <v>0</v>
      </c>
      <c r="E95" s="240">
        <v>957.6</v>
      </c>
      <c r="F95" s="239"/>
      <c r="G95" s="247"/>
      <c r="H95" s="293"/>
      <c r="I95" s="297">
        <f>I96</f>
        <v>0</v>
      </c>
    </row>
    <row r="96" spans="1:9" ht="25.5" hidden="1">
      <c r="A96" s="28"/>
      <c r="B96" s="26" t="s">
        <v>133</v>
      </c>
      <c r="C96" s="242" t="s">
        <v>308</v>
      </c>
      <c r="D96" s="241">
        <v>0</v>
      </c>
      <c r="E96" s="246">
        <f>E97</f>
        <v>40</v>
      </c>
      <c r="F96" s="245">
        <f>F97</f>
        <v>0</v>
      </c>
      <c r="G96" s="244">
        <f>G97</f>
        <v>0</v>
      </c>
      <c r="H96" s="292">
        <f>H97</f>
        <v>0</v>
      </c>
      <c r="I96" s="297">
        <v>0</v>
      </c>
    </row>
    <row r="97" spans="1:9" ht="12.75">
      <c r="A97" s="26" t="s">
        <v>405</v>
      </c>
      <c r="B97" s="26"/>
      <c r="C97" s="242" t="s">
        <v>86</v>
      </c>
      <c r="D97" s="241">
        <v>20</v>
      </c>
      <c r="E97" s="240">
        <v>40</v>
      </c>
      <c r="F97" s="239"/>
      <c r="G97" s="247"/>
      <c r="H97" s="293"/>
      <c r="I97" s="298">
        <f>I98</f>
        <v>20</v>
      </c>
    </row>
    <row r="98" spans="1:9" ht="12.75">
      <c r="A98" s="28"/>
      <c r="B98" s="26" t="s">
        <v>131</v>
      </c>
      <c r="C98" s="242" t="s">
        <v>132</v>
      </c>
      <c r="D98" s="241">
        <f>D97</f>
        <v>20</v>
      </c>
      <c r="E98" s="246">
        <f>E99</f>
        <v>300</v>
      </c>
      <c r="F98" s="245">
        <f>F99</f>
        <v>0</v>
      </c>
      <c r="G98" s="244">
        <f>G99</f>
        <v>0</v>
      </c>
      <c r="H98" s="292">
        <f>H99</f>
        <v>0</v>
      </c>
      <c r="I98" s="299">
        <v>20</v>
      </c>
    </row>
    <row r="99" spans="1:9" ht="12.75">
      <c r="A99" s="26" t="s">
        <v>406</v>
      </c>
      <c r="B99" s="26"/>
      <c r="C99" s="242" t="s">
        <v>79</v>
      </c>
      <c r="D99" s="241">
        <f>D100</f>
        <v>11</v>
      </c>
      <c r="E99" s="240">
        <v>300</v>
      </c>
      <c r="F99" s="239"/>
      <c r="G99" s="247"/>
      <c r="H99" s="293"/>
      <c r="I99" s="298">
        <f>I100</f>
        <v>12</v>
      </c>
    </row>
    <row r="100" spans="1:9" ht="25.5">
      <c r="A100" s="26"/>
      <c r="B100" s="26" t="s">
        <v>130</v>
      </c>
      <c r="C100" s="242" t="s">
        <v>341</v>
      </c>
      <c r="D100" s="241">
        <v>11</v>
      </c>
      <c r="E100" s="246">
        <f>E101</f>
        <v>4211.65</v>
      </c>
      <c r="F100" s="245">
        <f>F101</f>
        <v>0</v>
      </c>
      <c r="G100" s="244">
        <f>G101</f>
        <v>0</v>
      </c>
      <c r="H100" s="292">
        <f>H101</f>
        <v>0</v>
      </c>
      <c r="I100" s="299">
        <v>12</v>
      </c>
    </row>
    <row r="101" spans="1:9" ht="38.25">
      <c r="A101" s="26" t="s">
        <v>569</v>
      </c>
      <c r="B101" s="26"/>
      <c r="C101" s="242" t="s">
        <v>567</v>
      </c>
      <c r="D101" s="241">
        <f>D102</f>
        <v>113.7</v>
      </c>
      <c r="E101" s="396">
        <v>4211.65</v>
      </c>
      <c r="F101" s="387"/>
      <c r="G101" s="388"/>
      <c r="H101" s="389"/>
      <c r="I101" s="384">
        <f>I102</f>
        <v>113.7</v>
      </c>
    </row>
    <row r="102" spans="1:9" ht="25.5">
      <c r="A102" s="26"/>
      <c r="B102" s="26" t="s">
        <v>130</v>
      </c>
      <c r="C102" s="242" t="s">
        <v>341</v>
      </c>
      <c r="D102" s="241">
        <v>113.7</v>
      </c>
      <c r="E102" s="246">
        <f>E103</f>
        <v>172.5</v>
      </c>
      <c r="F102" s="245">
        <f>F103</f>
        <v>0</v>
      </c>
      <c r="G102" s="244">
        <f>G103</f>
        <v>0</v>
      </c>
      <c r="H102" s="292">
        <f>H103</f>
        <v>0</v>
      </c>
      <c r="I102" s="384">
        <v>113.7</v>
      </c>
    </row>
    <row r="103" spans="1:9" ht="51">
      <c r="A103" s="26" t="s">
        <v>570</v>
      </c>
      <c r="B103" s="26"/>
      <c r="C103" s="242" t="s">
        <v>568</v>
      </c>
      <c r="D103" s="241">
        <f>D104</f>
        <v>6.4</v>
      </c>
      <c r="E103" s="396">
        <v>172.5</v>
      </c>
      <c r="F103" s="387"/>
      <c r="G103" s="388"/>
      <c r="H103" s="389"/>
      <c r="I103" s="397">
        <f>I104</f>
        <v>6.4</v>
      </c>
    </row>
    <row r="104" spans="1:9" ht="25.5">
      <c r="A104" s="26"/>
      <c r="B104" s="26" t="s">
        <v>130</v>
      </c>
      <c r="C104" s="242" t="s">
        <v>341</v>
      </c>
      <c r="D104" s="241">
        <v>6.4</v>
      </c>
      <c r="E104" s="246" t="e">
        <f>#REF!</f>
        <v>#REF!</v>
      </c>
      <c r="F104" s="245" t="e">
        <f>#REF!</f>
        <v>#REF!</v>
      </c>
      <c r="G104" s="244" t="e">
        <f>#REF!</f>
        <v>#REF!</v>
      </c>
      <c r="H104" s="292" t="e">
        <f>#REF!</f>
        <v>#REF!</v>
      </c>
      <c r="I104" s="397">
        <v>6.4</v>
      </c>
    </row>
    <row r="105" spans="1:9" ht="25.5">
      <c r="A105" s="284" t="s">
        <v>431</v>
      </c>
      <c r="B105" s="26"/>
      <c r="C105" s="285" t="s">
        <v>253</v>
      </c>
      <c r="D105" s="277">
        <f>D106</f>
        <v>314</v>
      </c>
      <c r="E105" s="246"/>
      <c r="F105" s="245"/>
      <c r="G105" s="244"/>
      <c r="H105" s="292"/>
      <c r="I105" s="298">
        <f>I106</f>
        <v>314</v>
      </c>
    </row>
    <row r="106" spans="1:9" ht="12.75">
      <c r="A106" s="284"/>
      <c r="B106" s="26" t="s">
        <v>198</v>
      </c>
      <c r="C106" s="285" t="s">
        <v>171</v>
      </c>
      <c r="D106" s="277">
        <v>314</v>
      </c>
      <c r="E106" s="246"/>
      <c r="F106" s="245"/>
      <c r="G106" s="244"/>
      <c r="H106" s="292"/>
      <c r="I106" s="298">
        <v>314</v>
      </c>
    </row>
    <row r="107" spans="1:9" ht="25.5" hidden="1">
      <c r="A107" s="26" t="s">
        <v>541</v>
      </c>
      <c r="B107" s="26"/>
      <c r="C107" s="287" t="s">
        <v>542</v>
      </c>
      <c r="D107" s="277">
        <f>D108</f>
        <v>0</v>
      </c>
      <c r="E107" s="246"/>
      <c r="F107" s="245"/>
      <c r="G107" s="244"/>
      <c r="H107" s="292"/>
      <c r="I107" s="300">
        <f>I108</f>
        <v>0</v>
      </c>
    </row>
    <row r="108" spans="1:9" ht="12.75" hidden="1">
      <c r="A108" s="26"/>
      <c r="B108" s="26" t="s">
        <v>198</v>
      </c>
      <c r="C108" s="287" t="s">
        <v>171</v>
      </c>
      <c r="D108" s="277">
        <v>0</v>
      </c>
      <c r="E108" s="246"/>
      <c r="F108" s="245"/>
      <c r="G108" s="244"/>
      <c r="H108" s="292"/>
      <c r="I108" s="300">
        <v>0</v>
      </c>
    </row>
    <row r="109" spans="1:9" ht="25.5" hidden="1">
      <c r="A109" s="26" t="s">
        <v>543</v>
      </c>
      <c r="B109" s="26"/>
      <c r="C109" s="287" t="s">
        <v>544</v>
      </c>
      <c r="D109" s="277">
        <f>D110</f>
        <v>0</v>
      </c>
      <c r="E109" s="246"/>
      <c r="F109" s="245"/>
      <c r="G109" s="244"/>
      <c r="H109" s="292"/>
      <c r="I109" s="300">
        <f>I110</f>
        <v>0</v>
      </c>
    </row>
    <row r="110" spans="1:9" ht="12.75" hidden="1">
      <c r="A110" s="26"/>
      <c r="B110" s="26" t="s">
        <v>198</v>
      </c>
      <c r="C110" s="287" t="s">
        <v>171</v>
      </c>
      <c r="D110" s="277"/>
      <c r="E110" s="246"/>
      <c r="F110" s="245"/>
      <c r="G110" s="244"/>
      <c r="H110" s="292"/>
      <c r="I110" s="300"/>
    </row>
    <row r="111" spans="1:9" ht="38.25">
      <c r="A111" s="26" t="s">
        <v>588</v>
      </c>
      <c r="B111" s="26"/>
      <c r="C111" s="287" t="s">
        <v>584</v>
      </c>
      <c r="D111" s="277">
        <f>D112</f>
        <v>33.3</v>
      </c>
      <c r="E111" s="246"/>
      <c r="F111" s="245"/>
      <c r="G111" s="244"/>
      <c r="H111" s="292"/>
      <c r="I111" s="300">
        <f>I112</f>
        <v>33.3</v>
      </c>
    </row>
    <row r="112" spans="1:9" ht="12.75">
      <c r="A112" s="26"/>
      <c r="B112" s="26" t="s">
        <v>198</v>
      </c>
      <c r="C112" s="285" t="s">
        <v>171</v>
      </c>
      <c r="D112" s="277">
        <v>33.3</v>
      </c>
      <c r="E112" s="246"/>
      <c r="F112" s="245"/>
      <c r="G112" s="244"/>
      <c r="H112" s="292"/>
      <c r="I112" s="300">
        <v>33.3</v>
      </c>
    </row>
    <row r="113" spans="1:9" ht="12.75">
      <c r="A113" s="28"/>
      <c r="B113" s="28"/>
      <c r="C113" s="73" t="s">
        <v>174</v>
      </c>
      <c r="D113" s="236">
        <f>D8+D18+D23+D44+D48+D85+D92</f>
        <v>27052.59</v>
      </c>
      <c r="E113" s="240"/>
      <c r="F113" s="239"/>
      <c r="G113" s="247">
        <v>4706.4</v>
      </c>
      <c r="H113" s="293"/>
      <c r="I113" s="307">
        <f>I92+I85+I48+I23+I8</f>
        <v>24987.78</v>
      </c>
    </row>
    <row r="114" spans="5:8" ht="12.75">
      <c r="E114" s="246">
        <f>E115</f>
        <v>0</v>
      </c>
      <c r="F114" s="245">
        <f>F115</f>
        <v>0</v>
      </c>
      <c r="G114" s="244">
        <f>G115</f>
        <v>300</v>
      </c>
      <c r="H114" s="243">
        <f>H115</f>
        <v>0</v>
      </c>
    </row>
    <row r="115" spans="5:8" ht="12.75">
      <c r="E115" s="240"/>
      <c r="F115" s="239"/>
      <c r="G115" s="238">
        <v>300</v>
      </c>
      <c r="H115" s="237"/>
    </row>
    <row r="116" spans="1:8" s="231" customFormat="1" ht="12.75">
      <c r="A116" s="230"/>
      <c r="B116" s="230"/>
      <c r="C116" s="230"/>
      <c r="D116" s="229"/>
      <c r="E116" s="235" t="e">
        <f>#REF!+#REF!+E8+#REF!+#REF!+#REF!+#REF!+E44+E49+E88+#REF!+#REF!+#REF!+#REF!+#REF!+#REF!</f>
        <v>#REF!</v>
      </c>
      <c r="F116" s="234" t="e">
        <f>#REF!+#REF!+F8+#REF!+#REF!+#REF!+#REF!+F44+F49+F88+#REF!+#REF!+#REF!+#REF!+#REF!+#REF!</f>
        <v>#REF!</v>
      </c>
      <c r="G116" s="233" t="e">
        <f>#REF!+#REF!+G8+#REF!+#REF!+#REF!+#REF!+G44+G49+G88+#REF!+#REF!+#REF!+#REF!+#REF!+#REF!</f>
        <v>#REF!</v>
      </c>
      <c r="H116" s="232" t="e">
        <f>#REF!+#REF!+H8+#REF!+#REF!+#REF!+#REF!+H44+H49+H88+#REF!+#REF!+#REF!+#REF!+#REF!+#REF!</f>
        <v>#REF!</v>
      </c>
    </row>
    <row r="118" ht="12.75">
      <c r="C118" s="327"/>
    </row>
  </sheetData>
  <sheetProtection/>
  <mergeCells count="3">
    <mergeCell ref="A4:I4"/>
    <mergeCell ref="C1:I1"/>
    <mergeCell ref="C2:I2"/>
  </mergeCells>
  <printOptions/>
  <pageMargins left="0.3937007874015748" right="0" top="0.3937007874015748" bottom="0" header="0.5118110236220472" footer="0.5118110236220472"/>
  <pageSetup fitToHeight="15" fitToWidth="1"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90"/>
  <sheetViews>
    <sheetView zoomScalePageLayoutView="0" workbookViewId="0" topLeftCell="A87">
      <selection activeCell="A81" sqref="A81:F93"/>
    </sheetView>
  </sheetViews>
  <sheetFormatPr defaultColWidth="9.140625" defaultRowHeight="12.75"/>
  <cols>
    <col min="1" max="1" width="9.140625" style="34" customWidth="1"/>
    <col min="2" max="2" width="7.00390625" style="34" customWidth="1"/>
    <col min="3" max="3" width="14.421875" style="34" customWidth="1"/>
    <col min="4" max="4" width="5.421875" style="34" customWidth="1"/>
    <col min="5" max="5" width="58.28125" style="43" customWidth="1"/>
    <col min="6" max="6" width="11.00390625" style="408" bestFit="1" customWidth="1"/>
    <col min="7" max="7" width="12.421875" style="34" hidden="1" customWidth="1"/>
    <col min="8" max="10" width="11.421875" style="34" hidden="1" customWidth="1"/>
    <col min="11" max="11" width="10.421875" style="34" hidden="1" customWidth="1"/>
    <col min="12" max="12" width="12.421875" style="34" hidden="1" customWidth="1"/>
    <col min="13" max="14" width="9.140625" style="35" hidden="1" customWidth="1"/>
    <col min="15" max="16384" width="9.140625" style="34" customWidth="1"/>
  </cols>
  <sheetData>
    <row r="1" spans="2:6" ht="12.75">
      <c r="B1" s="33"/>
      <c r="C1" s="33"/>
      <c r="D1" s="33"/>
      <c r="E1" s="473" t="s">
        <v>316</v>
      </c>
      <c r="F1" s="473"/>
    </row>
    <row r="2" spans="2:6" ht="12.75">
      <c r="B2" s="33"/>
      <c r="C2" s="33"/>
      <c r="D2" s="33"/>
      <c r="E2" s="494" t="s">
        <v>651</v>
      </c>
      <c r="F2" s="494"/>
    </row>
    <row r="3" spans="2:6" ht="12.75">
      <c r="B3" s="33"/>
      <c r="C3" s="33"/>
      <c r="D3" s="33"/>
      <c r="E3" s="495"/>
      <c r="F3" s="495"/>
    </row>
    <row r="4" spans="2:6" ht="12.75">
      <c r="B4" s="33"/>
      <c r="C4" s="33"/>
      <c r="D4" s="33"/>
      <c r="E4" s="83"/>
      <c r="F4" s="403"/>
    </row>
    <row r="5" spans="1:14" s="74" customFormat="1" ht="15.75" customHeight="1">
      <c r="A5" s="492" t="s">
        <v>597</v>
      </c>
      <c r="B5" s="493"/>
      <c r="C5" s="493"/>
      <c r="D5" s="493"/>
      <c r="E5" s="493"/>
      <c r="F5" s="493"/>
      <c r="G5" s="493"/>
      <c r="M5" s="75"/>
      <c r="N5" s="75"/>
    </row>
    <row r="6" spans="1:14" ht="33.75">
      <c r="A6" s="40" t="s">
        <v>20</v>
      </c>
      <c r="B6" s="36" t="s">
        <v>191</v>
      </c>
      <c r="C6" s="36" t="s">
        <v>192</v>
      </c>
      <c r="D6" s="36" t="s">
        <v>193</v>
      </c>
      <c r="E6" s="118" t="s">
        <v>194</v>
      </c>
      <c r="F6" s="404" t="s">
        <v>112</v>
      </c>
      <c r="G6" s="84" t="s">
        <v>195</v>
      </c>
      <c r="H6" s="85" t="s">
        <v>139</v>
      </c>
      <c r="I6" s="86" t="s">
        <v>187</v>
      </c>
      <c r="J6" s="87" t="s">
        <v>140</v>
      </c>
      <c r="K6" s="88" t="s">
        <v>65</v>
      </c>
      <c r="L6" s="89" t="s">
        <v>188</v>
      </c>
      <c r="M6" s="37"/>
      <c r="N6" s="37"/>
    </row>
    <row r="7" spans="1:14" s="77" customFormat="1" ht="10.5">
      <c r="A7" s="76"/>
      <c r="B7" s="38" t="s">
        <v>66</v>
      </c>
      <c r="C7" s="38" t="s">
        <v>196</v>
      </c>
      <c r="D7" s="38" t="s">
        <v>197</v>
      </c>
      <c r="E7" s="108">
        <v>4</v>
      </c>
      <c r="F7" s="405">
        <v>5</v>
      </c>
      <c r="G7" s="90"/>
      <c r="H7" s="91"/>
      <c r="I7" s="92"/>
      <c r="J7" s="93"/>
      <c r="K7" s="94"/>
      <c r="L7" s="95"/>
      <c r="M7" s="76"/>
      <c r="N7" s="76"/>
    </row>
    <row r="8" spans="1:14" s="116" customFormat="1" ht="15.75">
      <c r="A8" s="39" t="s">
        <v>21</v>
      </c>
      <c r="B8" s="117"/>
      <c r="C8" s="39"/>
      <c r="D8" s="39"/>
      <c r="E8" s="157" t="s">
        <v>22</v>
      </c>
      <c r="F8" s="406">
        <f>F9+F69+F75+F81+F109+F144+F152+F176+F173</f>
        <v>35378.55</v>
      </c>
      <c r="G8" s="109"/>
      <c r="H8" s="110"/>
      <c r="I8" s="111"/>
      <c r="J8" s="112"/>
      <c r="K8" s="113"/>
      <c r="L8" s="114"/>
      <c r="M8" s="115"/>
      <c r="N8" s="115"/>
    </row>
    <row r="9" spans="1:6" ht="12.75">
      <c r="A9" s="40"/>
      <c r="B9" s="39" t="s">
        <v>163</v>
      </c>
      <c r="C9" s="39"/>
      <c r="D9" s="39"/>
      <c r="E9" s="73" t="s">
        <v>164</v>
      </c>
      <c r="F9" s="223">
        <f>F10+F15+F50+F54</f>
        <v>5874.5</v>
      </c>
    </row>
    <row r="10" spans="1:6" ht="25.5">
      <c r="A10" s="40"/>
      <c r="B10" s="24" t="s">
        <v>165</v>
      </c>
      <c r="C10" s="24"/>
      <c r="D10" s="24"/>
      <c r="E10" s="1" t="s">
        <v>168</v>
      </c>
      <c r="F10" s="214">
        <f>F12</f>
        <v>891.5</v>
      </c>
    </row>
    <row r="11" spans="1:6" ht="30" customHeight="1">
      <c r="A11" s="40"/>
      <c r="B11" s="24"/>
      <c r="C11" s="24" t="s">
        <v>363</v>
      </c>
      <c r="D11" s="24"/>
      <c r="E11" s="1" t="s">
        <v>497</v>
      </c>
      <c r="F11" s="214">
        <f>F12</f>
        <v>891.5</v>
      </c>
    </row>
    <row r="12" spans="1:6" ht="25.5">
      <c r="A12" s="40"/>
      <c r="B12" s="24"/>
      <c r="C12" s="24" t="s">
        <v>384</v>
      </c>
      <c r="D12" s="24"/>
      <c r="E12" s="1" t="s">
        <v>378</v>
      </c>
      <c r="F12" s="214">
        <f>F13</f>
        <v>891.5</v>
      </c>
    </row>
    <row r="13" spans="1:6" ht="12.75">
      <c r="A13" s="40"/>
      <c r="B13" s="24"/>
      <c r="C13" s="24" t="s">
        <v>385</v>
      </c>
      <c r="D13" s="24"/>
      <c r="E13" s="1" t="s">
        <v>379</v>
      </c>
      <c r="F13" s="214">
        <f>F14</f>
        <v>891.5</v>
      </c>
    </row>
    <row r="14" spans="1:6" ht="51">
      <c r="A14" s="40"/>
      <c r="B14" s="24"/>
      <c r="C14" s="24"/>
      <c r="D14" s="24" t="s">
        <v>129</v>
      </c>
      <c r="E14" s="1" t="s">
        <v>298</v>
      </c>
      <c r="F14" s="214">
        <v>891.5</v>
      </c>
    </row>
    <row r="15" spans="1:6" ht="38.25">
      <c r="A15" s="40"/>
      <c r="B15" s="24" t="s">
        <v>169</v>
      </c>
      <c r="C15" s="24"/>
      <c r="D15" s="24"/>
      <c r="E15" s="1" t="s">
        <v>170</v>
      </c>
      <c r="F15" s="214">
        <f>F16+F35+F39</f>
        <v>4539</v>
      </c>
    </row>
    <row r="16" spans="1:6" ht="38.25">
      <c r="A16" s="40"/>
      <c r="B16" s="24"/>
      <c r="C16" s="207" t="s">
        <v>363</v>
      </c>
      <c r="D16" s="24"/>
      <c r="E16" s="1" t="s">
        <v>497</v>
      </c>
      <c r="F16" s="214">
        <f>F17+F24</f>
        <v>4128</v>
      </c>
    </row>
    <row r="17" spans="1:6" ht="25.5">
      <c r="A17" s="40"/>
      <c r="B17" s="24"/>
      <c r="C17" s="24" t="s">
        <v>384</v>
      </c>
      <c r="D17" s="24"/>
      <c r="E17" s="1" t="s">
        <v>378</v>
      </c>
      <c r="F17" s="214">
        <f>F18+F22</f>
        <v>3930.9</v>
      </c>
    </row>
    <row r="18" spans="1:6" ht="12.75">
      <c r="A18" s="40"/>
      <c r="B18" s="24"/>
      <c r="C18" s="24" t="s">
        <v>386</v>
      </c>
      <c r="D18" s="24"/>
      <c r="E18" s="1" t="s">
        <v>364</v>
      </c>
      <c r="F18" s="214">
        <f>F19+F20+F21</f>
        <v>3928.7</v>
      </c>
    </row>
    <row r="19" spans="1:6" ht="51">
      <c r="A19" s="40"/>
      <c r="B19" s="24"/>
      <c r="C19" s="24"/>
      <c r="D19" s="24" t="s">
        <v>129</v>
      </c>
      <c r="E19" s="1" t="s">
        <v>298</v>
      </c>
      <c r="F19" s="214">
        <v>2593.1</v>
      </c>
    </row>
    <row r="20" spans="1:6" ht="25.5">
      <c r="A20" s="40"/>
      <c r="B20" s="24"/>
      <c r="C20" s="24"/>
      <c r="D20" s="24" t="s">
        <v>130</v>
      </c>
      <c r="E20" s="1" t="s">
        <v>341</v>
      </c>
      <c r="F20" s="214">
        <v>1305.6</v>
      </c>
    </row>
    <row r="21" spans="1:6" ht="12.75">
      <c r="A21" s="40"/>
      <c r="B21" s="24"/>
      <c r="C21" s="24"/>
      <c r="D21" s="24" t="s">
        <v>131</v>
      </c>
      <c r="E21" s="1" t="s">
        <v>132</v>
      </c>
      <c r="F21" s="214">
        <v>30</v>
      </c>
    </row>
    <row r="22" spans="1:6" ht="12.75">
      <c r="A22" s="40"/>
      <c r="B22" s="24"/>
      <c r="C22" s="24" t="s">
        <v>387</v>
      </c>
      <c r="D22" s="24"/>
      <c r="E22" s="1" t="s">
        <v>200</v>
      </c>
      <c r="F22" s="214">
        <f>F23</f>
        <v>2.2</v>
      </c>
    </row>
    <row r="23" spans="1:6" ht="25.5">
      <c r="A23" s="40"/>
      <c r="B23" s="24"/>
      <c r="C23" s="24"/>
      <c r="D23" s="24" t="s">
        <v>130</v>
      </c>
      <c r="E23" s="1" t="s">
        <v>341</v>
      </c>
      <c r="F23" s="214">
        <v>2.2</v>
      </c>
    </row>
    <row r="24" spans="1:6" ht="18.75" customHeight="1">
      <c r="A24" s="40"/>
      <c r="B24" s="24"/>
      <c r="C24" s="24" t="s">
        <v>389</v>
      </c>
      <c r="D24" s="24"/>
      <c r="E24" s="1" t="s">
        <v>381</v>
      </c>
      <c r="F24" s="214">
        <f>F25+F27+F29+F31+F33</f>
        <v>197.1</v>
      </c>
    </row>
    <row r="25" spans="1:6" ht="25.5">
      <c r="A25" s="40"/>
      <c r="B25" s="24"/>
      <c r="C25" s="24" t="s">
        <v>390</v>
      </c>
      <c r="D25" s="24"/>
      <c r="E25" s="1" t="s">
        <v>166</v>
      </c>
      <c r="F25" s="214">
        <f>F26</f>
        <v>127</v>
      </c>
    </row>
    <row r="26" spans="1:6" ht="12.75">
      <c r="A26" s="40"/>
      <c r="B26" s="24"/>
      <c r="C26" s="24"/>
      <c r="D26" s="24" t="s">
        <v>198</v>
      </c>
      <c r="E26" s="134" t="s">
        <v>171</v>
      </c>
      <c r="F26" s="214">
        <v>127</v>
      </c>
    </row>
    <row r="27" spans="1:6" ht="17.25" customHeight="1">
      <c r="A27" s="40"/>
      <c r="B27" s="24"/>
      <c r="C27" s="24" t="s">
        <v>391</v>
      </c>
      <c r="D27" s="24"/>
      <c r="E27" s="1" t="s">
        <v>37</v>
      </c>
      <c r="F27" s="214">
        <f>F28</f>
        <v>38.4</v>
      </c>
    </row>
    <row r="28" spans="1:6" ht="12.75">
      <c r="A28" s="40"/>
      <c r="B28" s="24"/>
      <c r="C28" s="24"/>
      <c r="D28" s="24" t="s">
        <v>198</v>
      </c>
      <c r="E28" s="134" t="s">
        <v>171</v>
      </c>
      <c r="F28" s="214">
        <v>38.4</v>
      </c>
    </row>
    <row r="29" spans="1:6" ht="25.5" hidden="1">
      <c r="A29" s="40"/>
      <c r="B29" s="24"/>
      <c r="C29" s="24" t="s">
        <v>392</v>
      </c>
      <c r="D29" s="24"/>
      <c r="E29" s="1" t="s">
        <v>257</v>
      </c>
      <c r="F29" s="214">
        <f>F30</f>
        <v>0</v>
      </c>
    </row>
    <row r="30" spans="1:6" ht="12.75" hidden="1">
      <c r="A30" s="40"/>
      <c r="B30" s="24"/>
      <c r="C30" s="24"/>
      <c r="D30" s="24" t="s">
        <v>198</v>
      </c>
      <c r="E30" s="134" t="s">
        <v>171</v>
      </c>
      <c r="F30" s="214">
        <v>0</v>
      </c>
    </row>
    <row r="31" spans="1:6" ht="38.25" hidden="1">
      <c r="A31" s="40"/>
      <c r="B31" s="24"/>
      <c r="C31" s="24" t="s">
        <v>393</v>
      </c>
      <c r="D31" s="24"/>
      <c r="E31" s="1" t="s">
        <v>382</v>
      </c>
      <c r="F31" s="214">
        <f>F32</f>
        <v>0</v>
      </c>
    </row>
    <row r="32" spans="1:6" ht="12.75" hidden="1">
      <c r="A32" s="40"/>
      <c r="B32" s="24"/>
      <c r="C32" s="24"/>
      <c r="D32" s="24" t="s">
        <v>198</v>
      </c>
      <c r="E32" s="134" t="s">
        <v>171</v>
      </c>
      <c r="F32" s="214">
        <v>0</v>
      </c>
    </row>
    <row r="33" spans="1:6" ht="38.25">
      <c r="A33" s="40"/>
      <c r="B33" s="24"/>
      <c r="C33" s="24" t="s">
        <v>394</v>
      </c>
      <c r="D33" s="24"/>
      <c r="E33" s="134" t="s">
        <v>383</v>
      </c>
      <c r="F33" s="214">
        <f>F34</f>
        <v>31.7</v>
      </c>
    </row>
    <row r="34" spans="1:6" ht="12.75">
      <c r="A34" s="40"/>
      <c r="B34" s="24"/>
      <c r="C34" s="24"/>
      <c r="D34" s="24" t="s">
        <v>198</v>
      </c>
      <c r="E34" s="134" t="s">
        <v>171</v>
      </c>
      <c r="F34" s="214">
        <v>31.7</v>
      </c>
    </row>
    <row r="35" spans="1:6" ht="25.5">
      <c r="A35" s="40"/>
      <c r="B35" s="24"/>
      <c r="C35" s="207" t="s">
        <v>433</v>
      </c>
      <c r="D35" s="24"/>
      <c r="E35" s="134" t="s">
        <v>600</v>
      </c>
      <c r="F35" s="214">
        <f>F36</f>
        <v>25.4</v>
      </c>
    </row>
    <row r="36" spans="1:6" ht="17.25" customHeight="1">
      <c r="A36" s="40"/>
      <c r="B36" s="24"/>
      <c r="C36" s="24" t="s">
        <v>434</v>
      </c>
      <c r="D36" s="24"/>
      <c r="E36" s="134" t="s">
        <v>381</v>
      </c>
      <c r="F36" s="214">
        <f>F37</f>
        <v>25.4</v>
      </c>
    </row>
    <row r="37" spans="1:6" ht="25.5">
      <c r="A37" s="40"/>
      <c r="B37" s="24"/>
      <c r="C37" s="24" t="s">
        <v>401</v>
      </c>
      <c r="D37" s="24"/>
      <c r="E37" s="134" t="s">
        <v>601</v>
      </c>
      <c r="F37" s="214">
        <f>F38</f>
        <v>25.4</v>
      </c>
    </row>
    <row r="38" spans="1:6" ht="12.75">
      <c r="A38" s="40"/>
      <c r="B38" s="24"/>
      <c r="C38" s="24"/>
      <c r="D38" s="24" t="s">
        <v>198</v>
      </c>
      <c r="E38" s="134" t="s">
        <v>171</v>
      </c>
      <c r="F38" s="214">
        <v>25.4</v>
      </c>
    </row>
    <row r="39" spans="1:6" ht="12.75">
      <c r="A39" s="40"/>
      <c r="B39" s="24"/>
      <c r="C39" s="207" t="s">
        <v>435</v>
      </c>
      <c r="D39" s="24"/>
      <c r="E39" s="134" t="s">
        <v>345</v>
      </c>
      <c r="F39" s="214">
        <f>F42+F44+F46+F48+F40</f>
        <v>385.6</v>
      </c>
    </row>
    <row r="40" spans="1:6" ht="51">
      <c r="A40" s="40"/>
      <c r="B40" s="24"/>
      <c r="C40" s="207" t="s">
        <v>570</v>
      </c>
      <c r="D40" s="24"/>
      <c r="E40" s="134" t="s">
        <v>568</v>
      </c>
      <c r="F40" s="214">
        <f>F41</f>
        <v>6.3</v>
      </c>
    </row>
    <row r="41" spans="1:6" ht="25.5">
      <c r="A41" s="40"/>
      <c r="B41" s="24"/>
      <c r="C41" s="207"/>
      <c r="D41" s="24" t="s">
        <v>130</v>
      </c>
      <c r="E41" s="134" t="s">
        <v>341</v>
      </c>
      <c r="F41" s="214">
        <v>6.3</v>
      </c>
    </row>
    <row r="42" spans="1:6" ht="25.5">
      <c r="A42" s="40"/>
      <c r="B42" s="24"/>
      <c r="C42" s="24" t="s">
        <v>431</v>
      </c>
      <c r="D42" s="24"/>
      <c r="E42" s="134" t="s">
        <v>253</v>
      </c>
      <c r="F42" s="214">
        <f>F43</f>
        <v>314</v>
      </c>
    </row>
    <row r="43" spans="1:6" ht="12.75">
      <c r="A43" s="40"/>
      <c r="B43" s="24"/>
      <c r="C43" s="24"/>
      <c r="D43" s="24" t="s">
        <v>198</v>
      </c>
      <c r="E43" s="134" t="s">
        <v>171</v>
      </c>
      <c r="F43" s="214">
        <v>314</v>
      </c>
    </row>
    <row r="44" spans="1:6" ht="25.5">
      <c r="A44" s="40"/>
      <c r="B44" s="24"/>
      <c r="C44" s="24" t="s">
        <v>541</v>
      </c>
      <c r="D44" s="24"/>
      <c r="E44" s="134" t="s">
        <v>542</v>
      </c>
      <c r="F44" s="214">
        <f>F45</f>
        <v>16</v>
      </c>
    </row>
    <row r="45" spans="1:6" ht="12.75">
      <c r="A45" s="40"/>
      <c r="B45" s="24"/>
      <c r="C45" s="24"/>
      <c r="D45" s="24" t="s">
        <v>198</v>
      </c>
      <c r="E45" s="134" t="s">
        <v>171</v>
      </c>
      <c r="F45" s="214">
        <v>16</v>
      </c>
    </row>
    <row r="46" spans="1:6" ht="25.5">
      <c r="A46" s="40"/>
      <c r="B46" s="24"/>
      <c r="C46" s="24" t="s">
        <v>543</v>
      </c>
      <c r="D46" s="24"/>
      <c r="E46" s="134" t="s">
        <v>544</v>
      </c>
      <c r="F46" s="214">
        <f>F47</f>
        <v>16</v>
      </c>
    </row>
    <row r="47" spans="1:6" ht="12.75">
      <c r="A47" s="40"/>
      <c r="B47" s="24"/>
      <c r="C47" s="24"/>
      <c r="D47" s="24" t="s">
        <v>198</v>
      </c>
      <c r="E47" s="134" t="s">
        <v>171</v>
      </c>
      <c r="F47" s="214">
        <v>16</v>
      </c>
    </row>
    <row r="48" spans="1:6" ht="38.25">
      <c r="A48" s="40"/>
      <c r="B48" s="24"/>
      <c r="C48" s="207" t="s">
        <v>588</v>
      </c>
      <c r="D48" s="207"/>
      <c r="E48" s="356" t="s">
        <v>584</v>
      </c>
      <c r="F48" s="214">
        <f>F49</f>
        <v>33.3</v>
      </c>
    </row>
    <row r="49" spans="1:6" ht="12.75">
      <c r="A49" s="40"/>
      <c r="B49" s="24"/>
      <c r="C49" s="207"/>
      <c r="D49" s="207" t="s">
        <v>198</v>
      </c>
      <c r="E49" s="134" t="s">
        <v>171</v>
      </c>
      <c r="F49" s="214">
        <v>33.3</v>
      </c>
    </row>
    <row r="50" spans="1:6" ht="12.75">
      <c r="A50" s="40"/>
      <c r="B50" s="24" t="s">
        <v>167</v>
      </c>
      <c r="C50" s="24"/>
      <c r="D50" s="24"/>
      <c r="E50" s="1" t="s">
        <v>531</v>
      </c>
      <c r="F50" s="214">
        <f>F52</f>
        <v>200</v>
      </c>
    </row>
    <row r="51" spans="1:6" ht="12.75">
      <c r="A51" s="40"/>
      <c r="B51" s="24"/>
      <c r="C51" s="24" t="s">
        <v>435</v>
      </c>
      <c r="D51" s="24"/>
      <c r="E51" s="1" t="s">
        <v>345</v>
      </c>
      <c r="F51" s="214">
        <f>F52</f>
        <v>200</v>
      </c>
    </row>
    <row r="52" spans="1:6" ht="12.75">
      <c r="A52" s="40"/>
      <c r="B52" s="24"/>
      <c r="C52" s="24" t="s">
        <v>507</v>
      </c>
      <c r="D52" s="24"/>
      <c r="E52" s="1" t="s">
        <v>531</v>
      </c>
      <c r="F52" s="214">
        <f>F53</f>
        <v>200</v>
      </c>
    </row>
    <row r="53" spans="1:6" ht="12.75">
      <c r="A53" s="40"/>
      <c r="B53" s="24"/>
      <c r="C53" s="24"/>
      <c r="D53" s="24" t="s">
        <v>131</v>
      </c>
      <c r="E53" s="43" t="s">
        <v>132</v>
      </c>
      <c r="F53" s="214">
        <v>200</v>
      </c>
    </row>
    <row r="54" spans="1:6" ht="12.75">
      <c r="A54" s="40"/>
      <c r="B54" s="24" t="s">
        <v>189</v>
      </c>
      <c r="C54" s="24"/>
      <c r="D54" s="24"/>
      <c r="E54" s="1" t="s">
        <v>159</v>
      </c>
      <c r="F54" s="214">
        <f>F55+F62</f>
        <v>244</v>
      </c>
    </row>
    <row r="55" spans="1:6" ht="38.25">
      <c r="A55" s="40"/>
      <c r="B55" s="24"/>
      <c r="C55" s="24" t="s">
        <v>363</v>
      </c>
      <c r="D55" s="24"/>
      <c r="E55" s="1" t="s">
        <v>497</v>
      </c>
      <c r="F55" s="214">
        <f>F56</f>
        <v>159</v>
      </c>
    </row>
    <row r="56" spans="1:6" ht="25.5">
      <c r="A56" s="40"/>
      <c r="B56" s="24"/>
      <c r="C56" s="24" t="s">
        <v>372</v>
      </c>
      <c r="D56" s="24"/>
      <c r="E56" s="1" t="s">
        <v>371</v>
      </c>
      <c r="F56" s="214">
        <f>F57+F59</f>
        <v>159</v>
      </c>
    </row>
    <row r="57" spans="1:6" ht="25.5">
      <c r="A57" s="40"/>
      <c r="B57" s="24"/>
      <c r="C57" s="41" t="s">
        <v>375</v>
      </c>
      <c r="D57" s="40"/>
      <c r="E57" s="134" t="s">
        <v>373</v>
      </c>
      <c r="F57" s="214">
        <f>F58</f>
        <v>100</v>
      </c>
    </row>
    <row r="58" spans="1:6" ht="25.5">
      <c r="A58" s="40"/>
      <c r="B58" s="24"/>
      <c r="C58" s="24"/>
      <c r="D58" s="24" t="s">
        <v>130</v>
      </c>
      <c r="E58" s="1" t="s">
        <v>341</v>
      </c>
      <c r="F58" s="214">
        <v>100</v>
      </c>
    </row>
    <row r="59" spans="1:6" ht="12.75">
      <c r="A59" s="40"/>
      <c r="B59" s="24"/>
      <c r="C59" s="24" t="s">
        <v>377</v>
      </c>
      <c r="D59" s="24"/>
      <c r="E59" s="1" t="s">
        <v>374</v>
      </c>
      <c r="F59" s="214">
        <f>F60+F61</f>
        <v>59</v>
      </c>
    </row>
    <row r="60" spans="1:6" ht="25.5">
      <c r="A60" s="40"/>
      <c r="B60" s="24"/>
      <c r="C60" s="24"/>
      <c r="D60" s="24" t="s">
        <v>130</v>
      </c>
      <c r="E60" s="1" t="s">
        <v>341</v>
      </c>
      <c r="F60" s="214">
        <v>44</v>
      </c>
    </row>
    <row r="61" spans="1:6" ht="12.75">
      <c r="A61" s="40"/>
      <c r="B61" s="24"/>
      <c r="C61" s="24"/>
      <c r="D61" s="24" t="s">
        <v>131</v>
      </c>
      <c r="E61" s="43" t="s">
        <v>132</v>
      </c>
      <c r="F61" s="214">
        <v>15</v>
      </c>
    </row>
    <row r="62" spans="1:6" ht="12.75">
      <c r="A62" s="40"/>
      <c r="B62" s="24"/>
      <c r="C62" s="24" t="s">
        <v>346</v>
      </c>
      <c r="D62" s="24"/>
      <c r="E62" s="1" t="s">
        <v>345</v>
      </c>
      <c r="F62" s="214">
        <f>F63+F65+F67</f>
        <v>85</v>
      </c>
    </row>
    <row r="63" spans="1:6" ht="25.5">
      <c r="A63" s="40"/>
      <c r="B63" s="24"/>
      <c r="C63" s="24" t="s">
        <v>523</v>
      </c>
      <c r="D63" s="24"/>
      <c r="E63" s="1" t="s">
        <v>342</v>
      </c>
      <c r="F63" s="214">
        <f>F64</f>
        <v>55</v>
      </c>
    </row>
    <row r="64" spans="1:6" ht="12.75">
      <c r="A64" s="40"/>
      <c r="B64" s="24"/>
      <c r="C64" s="24"/>
      <c r="D64" s="24" t="s">
        <v>131</v>
      </c>
      <c r="E64" s="1" t="s">
        <v>132</v>
      </c>
      <c r="F64" s="214">
        <v>55</v>
      </c>
    </row>
    <row r="65" spans="1:6" ht="12.75">
      <c r="A65" s="40"/>
      <c r="B65" s="107"/>
      <c r="C65" s="24" t="s">
        <v>405</v>
      </c>
      <c r="D65" s="24"/>
      <c r="E65" s="1" t="s">
        <v>86</v>
      </c>
      <c r="F65" s="214">
        <f>F66</f>
        <v>20</v>
      </c>
    </row>
    <row r="66" spans="1:6" ht="12.75">
      <c r="A66" s="40"/>
      <c r="B66" s="24"/>
      <c r="C66" s="24"/>
      <c r="D66" s="24" t="s">
        <v>131</v>
      </c>
      <c r="E66" s="1" t="s">
        <v>132</v>
      </c>
      <c r="F66" s="214">
        <v>20</v>
      </c>
    </row>
    <row r="67" spans="1:6" ht="18" customHeight="1">
      <c r="A67" s="40"/>
      <c r="B67" s="24"/>
      <c r="C67" s="26" t="s">
        <v>406</v>
      </c>
      <c r="D67" s="26"/>
      <c r="E67" s="242" t="s">
        <v>79</v>
      </c>
      <c r="F67" s="314">
        <f>F68</f>
        <v>10</v>
      </c>
    </row>
    <row r="68" spans="1:6" ht="25.5">
      <c r="A68" s="40"/>
      <c r="B68" s="24"/>
      <c r="C68" s="24"/>
      <c r="D68" s="26" t="s">
        <v>130</v>
      </c>
      <c r="E68" s="242" t="s">
        <v>341</v>
      </c>
      <c r="F68" s="407">
        <v>10</v>
      </c>
    </row>
    <row r="69" spans="1:6" ht="12.75">
      <c r="A69" s="40"/>
      <c r="B69" s="39" t="s">
        <v>11</v>
      </c>
      <c r="C69" s="107"/>
      <c r="D69" s="107"/>
      <c r="E69" s="155" t="s">
        <v>12</v>
      </c>
      <c r="F69" s="223">
        <f>F70</f>
        <v>181.8</v>
      </c>
    </row>
    <row r="70" spans="1:6" ht="12.75">
      <c r="A70" s="40"/>
      <c r="B70" s="24" t="s">
        <v>13</v>
      </c>
      <c r="C70" s="24"/>
      <c r="D70" s="24"/>
      <c r="E70" s="156" t="s">
        <v>14</v>
      </c>
      <c r="F70" s="214">
        <f>F71</f>
        <v>181.8</v>
      </c>
    </row>
    <row r="71" spans="1:6" ht="26.25" customHeight="1">
      <c r="A71" s="40"/>
      <c r="B71" s="24"/>
      <c r="C71" s="24" t="s">
        <v>363</v>
      </c>
      <c r="D71" s="24"/>
      <c r="E71" s="156" t="s">
        <v>497</v>
      </c>
      <c r="F71" s="214">
        <f>F72</f>
        <v>181.8</v>
      </c>
    </row>
    <row r="72" spans="1:6" ht="25.5">
      <c r="A72" s="40"/>
      <c r="B72" s="24"/>
      <c r="C72" s="24" t="s">
        <v>384</v>
      </c>
      <c r="D72" s="24"/>
      <c r="E72" s="156" t="s">
        <v>378</v>
      </c>
      <c r="F72" s="214">
        <f>F73</f>
        <v>181.8</v>
      </c>
    </row>
    <row r="73" spans="1:6" ht="25.5">
      <c r="A73" s="40"/>
      <c r="B73" s="24"/>
      <c r="C73" s="24" t="s">
        <v>388</v>
      </c>
      <c r="D73" s="24"/>
      <c r="E73" s="156" t="s">
        <v>380</v>
      </c>
      <c r="F73" s="214">
        <f>F74</f>
        <v>181.8</v>
      </c>
    </row>
    <row r="74" spans="1:6" ht="51">
      <c r="A74" s="40"/>
      <c r="B74" s="24"/>
      <c r="C74" s="24"/>
      <c r="D74" s="24" t="s">
        <v>129</v>
      </c>
      <c r="E74" s="1" t="s">
        <v>298</v>
      </c>
      <c r="F74" s="214">
        <v>181.8</v>
      </c>
    </row>
    <row r="75" spans="1:6" ht="12.75">
      <c r="A75" s="40"/>
      <c r="B75" s="39" t="s">
        <v>80</v>
      </c>
      <c r="C75" s="39"/>
      <c r="D75" s="39"/>
      <c r="E75" s="157" t="s">
        <v>146</v>
      </c>
      <c r="F75" s="223">
        <f>F76</f>
        <v>3681</v>
      </c>
    </row>
    <row r="76" spans="1:6" ht="12.75">
      <c r="A76" s="40"/>
      <c r="B76" s="24" t="s">
        <v>8</v>
      </c>
      <c r="C76" s="24"/>
      <c r="D76" s="24"/>
      <c r="E76" s="134" t="s">
        <v>9</v>
      </c>
      <c r="F76" s="214">
        <f>F77</f>
        <v>3681</v>
      </c>
    </row>
    <row r="77" spans="1:6" ht="25.5">
      <c r="A77" s="40"/>
      <c r="B77" s="39"/>
      <c r="C77" s="24" t="s">
        <v>433</v>
      </c>
      <c r="D77" s="24"/>
      <c r="E77" s="206" t="s">
        <v>499</v>
      </c>
      <c r="F77" s="214">
        <f>F78</f>
        <v>3681</v>
      </c>
    </row>
    <row r="78" spans="1:6" ht="27.75" customHeight="1">
      <c r="A78" s="40"/>
      <c r="B78" s="24"/>
      <c r="C78" s="207" t="s">
        <v>436</v>
      </c>
      <c r="D78" s="40"/>
      <c r="E78" s="208" t="s">
        <v>397</v>
      </c>
      <c r="F78" s="214">
        <f>F80</f>
        <v>3681</v>
      </c>
    </row>
    <row r="79" spans="1:6" ht="15" customHeight="1">
      <c r="A79" s="40"/>
      <c r="B79" s="24"/>
      <c r="C79" s="207" t="s">
        <v>399</v>
      </c>
      <c r="E79" s="208" t="s">
        <v>398</v>
      </c>
      <c r="F79" s="214">
        <f>F80</f>
        <v>3681</v>
      </c>
    </row>
    <row r="80" spans="1:6" ht="29.25" customHeight="1">
      <c r="A80" s="40"/>
      <c r="B80" s="24"/>
      <c r="C80" s="24"/>
      <c r="D80" s="24" t="s">
        <v>130</v>
      </c>
      <c r="E80" s="1" t="s">
        <v>341</v>
      </c>
      <c r="F80" s="214">
        <v>3681</v>
      </c>
    </row>
    <row r="81" spans="1:6" ht="12.75">
      <c r="A81" s="40"/>
      <c r="B81" s="39" t="s">
        <v>114</v>
      </c>
      <c r="C81" s="39"/>
      <c r="D81" s="39"/>
      <c r="E81" s="157" t="s">
        <v>115</v>
      </c>
      <c r="F81" s="223">
        <f>F82+F94</f>
        <v>6966.17</v>
      </c>
    </row>
    <row r="82" spans="1:6" ht="12.75">
      <c r="A82" s="40"/>
      <c r="B82" s="24" t="s">
        <v>249</v>
      </c>
      <c r="C82" s="24"/>
      <c r="D82" s="24"/>
      <c r="E82" s="1" t="s">
        <v>250</v>
      </c>
      <c r="F82" s="214">
        <f>F83</f>
        <v>6933.92</v>
      </c>
    </row>
    <row r="83" spans="1:6" ht="33" customHeight="1">
      <c r="A83" s="40"/>
      <c r="B83" s="24"/>
      <c r="C83" s="24" t="s">
        <v>437</v>
      </c>
      <c r="D83" s="24"/>
      <c r="E83" s="1" t="s">
        <v>492</v>
      </c>
      <c r="F83" s="214">
        <f>F84</f>
        <v>6933.92</v>
      </c>
    </row>
    <row r="84" spans="1:6" ht="12.75">
      <c r="A84" s="40"/>
      <c r="B84" s="24"/>
      <c r="C84" s="24" t="s">
        <v>412</v>
      </c>
      <c r="D84" s="24"/>
      <c r="E84" s="1" t="s">
        <v>508</v>
      </c>
      <c r="F84" s="214">
        <f>F85</f>
        <v>6933.92</v>
      </c>
    </row>
    <row r="85" spans="1:6" ht="25.5">
      <c r="A85" s="40"/>
      <c r="B85" s="24"/>
      <c r="C85" s="24" t="s">
        <v>413</v>
      </c>
      <c r="D85" s="24"/>
      <c r="E85" s="1" t="s">
        <v>425</v>
      </c>
      <c r="F85" s="214">
        <f>F86+F88+F90+F92</f>
        <v>6933.92</v>
      </c>
    </row>
    <row r="86" spans="1:6" ht="51">
      <c r="A86" s="40"/>
      <c r="B86" s="24"/>
      <c r="C86" s="41" t="s">
        <v>644</v>
      </c>
      <c r="D86" s="26"/>
      <c r="E86" s="242" t="s">
        <v>645</v>
      </c>
      <c r="F86" s="214">
        <f>F87</f>
        <v>906.7</v>
      </c>
    </row>
    <row r="87" spans="1:6" ht="25.5">
      <c r="A87" s="40"/>
      <c r="B87" s="24"/>
      <c r="C87" s="41"/>
      <c r="D87" s="26" t="s">
        <v>130</v>
      </c>
      <c r="E87" s="242" t="s">
        <v>341</v>
      </c>
      <c r="F87" s="214">
        <v>906.7</v>
      </c>
    </row>
    <row r="88" spans="1:6" ht="18.75" customHeight="1">
      <c r="A88" s="40"/>
      <c r="B88" s="24"/>
      <c r="C88" s="24" t="s">
        <v>414</v>
      </c>
      <c r="D88" s="24"/>
      <c r="E88" s="1" t="s">
        <v>407</v>
      </c>
      <c r="F88" s="214">
        <f>F89</f>
        <v>3347.5</v>
      </c>
    </row>
    <row r="89" spans="1:6" ht="25.5">
      <c r="A89" s="40"/>
      <c r="B89" s="24"/>
      <c r="C89" s="24"/>
      <c r="D89" s="24" t="s">
        <v>130</v>
      </c>
      <c r="E89" s="1" t="s">
        <v>341</v>
      </c>
      <c r="F89" s="214">
        <v>3347.5</v>
      </c>
    </row>
    <row r="90" spans="1:6" ht="51">
      <c r="A90" s="40"/>
      <c r="B90" s="24"/>
      <c r="C90" s="24" t="s">
        <v>594</v>
      </c>
      <c r="D90" s="24"/>
      <c r="E90" s="398" t="s">
        <v>593</v>
      </c>
      <c r="F90" s="214">
        <f>F91</f>
        <v>2632</v>
      </c>
    </row>
    <row r="91" spans="1:6" ht="12.75">
      <c r="A91" s="40"/>
      <c r="B91" s="24"/>
      <c r="C91" s="39"/>
      <c r="D91" s="24" t="s">
        <v>198</v>
      </c>
      <c r="E91" s="398" t="s">
        <v>171</v>
      </c>
      <c r="F91" s="214">
        <v>2632</v>
      </c>
    </row>
    <row r="92" spans="1:6" ht="51">
      <c r="A92" s="40"/>
      <c r="B92" s="24"/>
      <c r="C92" s="41" t="s">
        <v>646</v>
      </c>
      <c r="D92" s="26"/>
      <c r="E92" s="242" t="s">
        <v>645</v>
      </c>
      <c r="F92" s="314">
        <f>F93</f>
        <v>47.72</v>
      </c>
    </row>
    <row r="93" spans="1:6" ht="25.5">
      <c r="A93" s="40"/>
      <c r="B93" s="24"/>
      <c r="C93" s="26"/>
      <c r="D93" s="26" t="s">
        <v>130</v>
      </c>
      <c r="E93" s="242" t="s">
        <v>341</v>
      </c>
      <c r="F93" s="314">
        <v>47.72</v>
      </c>
    </row>
    <row r="94" spans="1:6" ht="12.75">
      <c r="A94" s="40"/>
      <c r="B94" s="24" t="s">
        <v>69</v>
      </c>
      <c r="C94" s="24"/>
      <c r="D94" s="24"/>
      <c r="E94" s="1" t="s">
        <v>70</v>
      </c>
      <c r="F94" s="214">
        <f>F95+F99+F103</f>
        <v>32.25</v>
      </c>
    </row>
    <row r="95" spans="1:6" ht="38.25">
      <c r="A95" s="40"/>
      <c r="B95" s="24"/>
      <c r="C95" s="24" t="s">
        <v>440</v>
      </c>
      <c r="D95" s="24"/>
      <c r="E95" s="1" t="s">
        <v>486</v>
      </c>
      <c r="F95" s="214">
        <f>F96</f>
        <v>32.25</v>
      </c>
    </row>
    <row r="96" spans="1:6" ht="18" customHeight="1">
      <c r="A96" s="40"/>
      <c r="B96" s="24"/>
      <c r="C96" s="24" t="s">
        <v>527</v>
      </c>
      <c r="D96" s="24"/>
      <c r="E96" s="1" t="s">
        <v>530</v>
      </c>
      <c r="F96" s="214">
        <f>F97</f>
        <v>32.25</v>
      </c>
    </row>
    <row r="97" spans="1:6" ht="12.75">
      <c r="A97" s="40"/>
      <c r="B97" s="24"/>
      <c r="C97" s="24" t="s">
        <v>603</v>
      </c>
      <c r="D97" s="24"/>
      <c r="E97" s="1" t="s">
        <v>503</v>
      </c>
      <c r="F97" s="214">
        <f>F98</f>
        <v>32.25</v>
      </c>
    </row>
    <row r="98" spans="1:6" ht="12.75">
      <c r="A98" s="40"/>
      <c r="B98" s="24"/>
      <c r="C98" s="24"/>
      <c r="D98" s="24" t="s">
        <v>198</v>
      </c>
      <c r="E98" s="1" t="s">
        <v>171</v>
      </c>
      <c r="F98" s="214">
        <v>32.25</v>
      </c>
    </row>
    <row r="99" spans="1:6" ht="38.25" hidden="1">
      <c r="A99" s="40"/>
      <c r="B99" s="39"/>
      <c r="C99" s="24" t="s">
        <v>411</v>
      </c>
      <c r="D99" s="24"/>
      <c r="E99" s="1" t="s">
        <v>492</v>
      </c>
      <c r="F99" s="214">
        <f>F100</f>
        <v>0</v>
      </c>
    </row>
    <row r="100" spans="1:6" ht="25.5" hidden="1">
      <c r="A100" s="40"/>
      <c r="B100" s="39"/>
      <c r="C100" s="24" t="s">
        <v>505</v>
      </c>
      <c r="D100" s="24"/>
      <c r="E100" s="1" t="s">
        <v>530</v>
      </c>
      <c r="F100" s="214">
        <f>F101</f>
        <v>0</v>
      </c>
    </row>
    <row r="101" spans="1:6" ht="12.75" hidden="1">
      <c r="A101" s="40"/>
      <c r="B101" s="39"/>
      <c r="C101" s="24" t="s">
        <v>504</v>
      </c>
      <c r="D101" s="24"/>
      <c r="E101" s="1" t="s">
        <v>503</v>
      </c>
      <c r="F101" s="214">
        <f>F102</f>
        <v>0</v>
      </c>
    </row>
    <row r="102" spans="1:6" ht="12.75" hidden="1">
      <c r="A102" s="40"/>
      <c r="B102" s="39"/>
      <c r="C102" s="24"/>
      <c r="D102" s="24" t="s">
        <v>198</v>
      </c>
      <c r="E102" s="1" t="s">
        <v>171</v>
      </c>
      <c r="F102" s="214">
        <v>0</v>
      </c>
    </row>
    <row r="103" spans="1:6" ht="26.25" customHeight="1" hidden="1">
      <c r="A103" s="40"/>
      <c r="B103" s="24"/>
      <c r="C103" s="24" t="s">
        <v>363</v>
      </c>
      <c r="D103" s="24"/>
      <c r="E103" s="134" t="s">
        <v>497</v>
      </c>
      <c r="F103" s="214">
        <f>F104</f>
        <v>0</v>
      </c>
    </row>
    <row r="104" spans="1:6" ht="25.5" hidden="1">
      <c r="A104" s="40"/>
      <c r="B104" s="24"/>
      <c r="C104" s="24" t="s">
        <v>368</v>
      </c>
      <c r="D104" s="24"/>
      <c r="E104" s="134" t="s">
        <v>365</v>
      </c>
      <c r="F104" s="214">
        <f>F105+F107</f>
        <v>0</v>
      </c>
    </row>
    <row r="105" spans="1:6" ht="12.75" hidden="1">
      <c r="A105" s="40"/>
      <c r="B105" s="39"/>
      <c r="C105" s="24" t="s">
        <v>369</v>
      </c>
      <c r="D105" s="24"/>
      <c r="E105" s="1" t="s">
        <v>366</v>
      </c>
      <c r="F105" s="214">
        <f>F106</f>
        <v>0</v>
      </c>
    </row>
    <row r="106" spans="1:6" ht="25.5" hidden="1">
      <c r="A106" s="40"/>
      <c r="B106" s="24"/>
      <c r="C106" s="24"/>
      <c r="D106" s="24" t="s">
        <v>130</v>
      </c>
      <c r="E106" s="1" t="s">
        <v>341</v>
      </c>
      <c r="F106" s="214">
        <v>0</v>
      </c>
    </row>
    <row r="107" spans="1:6" ht="12.75" hidden="1">
      <c r="A107" s="40"/>
      <c r="B107" s="24"/>
      <c r="C107" s="24" t="s">
        <v>370</v>
      </c>
      <c r="D107" s="24"/>
      <c r="E107" s="1" t="s">
        <v>367</v>
      </c>
      <c r="F107" s="214">
        <f>F108</f>
        <v>0</v>
      </c>
    </row>
    <row r="108" spans="1:6" ht="25.5" hidden="1">
      <c r="A108" s="40"/>
      <c r="B108" s="24"/>
      <c r="C108" s="24"/>
      <c r="D108" s="24" t="s">
        <v>130</v>
      </c>
      <c r="E108" s="1" t="s">
        <v>341</v>
      </c>
      <c r="F108" s="214"/>
    </row>
    <row r="109" spans="1:6" ht="12.75">
      <c r="A109" s="40"/>
      <c r="B109" s="39" t="s">
        <v>71</v>
      </c>
      <c r="C109" s="39"/>
      <c r="D109" s="39"/>
      <c r="E109" s="157" t="s">
        <v>72</v>
      </c>
      <c r="F109" s="223">
        <f>F110+F121+F130+F148</f>
        <v>6526.98</v>
      </c>
    </row>
    <row r="110" spans="1:6" ht="12.75">
      <c r="A110" s="40"/>
      <c r="B110" s="24" t="s">
        <v>17</v>
      </c>
      <c r="C110" s="24"/>
      <c r="D110" s="24"/>
      <c r="E110" s="1" t="s">
        <v>18</v>
      </c>
      <c r="F110" s="214">
        <f>F111+F117</f>
        <v>82</v>
      </c>
    </row>
    <row r="111" spans="1:6" ht="38.25" hidden="1">
      <c r="A111" s="40"/>
      <c r="B111" s="24"/>
      <c r="C111" s="24" t="s">
        <v>442</v>
      </c>
      <c r="D111" s="24"/>
      <c r="E111" s="215" t="s">
        <v>486</v>
      </c>
      <c r="F111" s="214">
        <f>F112</f>
        <v>0</v>
      </c>
    </row>
    <row r="112" spans="1:6" ht="25.5" hidden="1">
      <c r="A112" s="40"/>
      <c r="B112" s="24"/>
      <c r="C112" s="24" t="s">
        <v>546</v>
      </c>
      <c r="D112" s="24"/>
      <c r="E112" s="215" t="s">
        <v>547</v>
      </c>
      <c r="F112" s="214">
        <f>F113+F115</f>
        <v>0</v>
      </c>
    </row>
    <row r="113" spans="1:6" ht="25.5" hidden="1">
      <c r="A113" s="40"/>
      <c r="B113" s="24"/>
      <c r="C113" s="24" t="s">
        <v>550</v>
      </c>
      <c r="D113" s="24"/>
      <c r="E113" s="215" t="s">
        <v>560</v>
      </c>
      <c r="F113" s="214">
        <f>F114</f>
        <v>0</v>
      </c>
    </row>
    <row r="114" spans="1:6" ht="25.5" hidden="1">
      <c r="A114" s="40"/>
      <c r="B114" s="24"/>
      <c r="C114" s="24"/>
      <c r="D114" s="207" t="s">
        <v>133</v>
      </c>
      <c r="E114" s="1" t="s">
        <v>308</v>
      </c>
      <c r="F114" s="214"/>
    </row>
    <row r="115" spans="1:6" ht="12.75" hidden="1">
      <c r="A115" s="40"/>
      <c r="B115" s="24"/>
      <c r="C115" s="24" t="s">
        <v>548</v>
      </c>
      <c r="D115" s="24"/>
      <c r="E115" s="215" t="s">
        <v>549</v>
      </c>
      <c r="F115" s="214">
        <f>F116</f>
        <v>0</v>
      </c>
    </row>
    <row r="116" spans="1:6" ht="25.5" hidden="1">
      <c r="A116" s="40"/>
      <c r="B116" s="24"/>
      <c r="C116" s="24"/>
      <c r="D116" s="207" t="s">
        <v>130</v>
      </c>
      <c r="E116" s="1" t="s">
        <v>341</v>
      </c>
      <c r="F116" s="214"/>
    </row>
    <row r="117" spans="1:6" ht="33" customHeight="1">
      <c r="A117" s="40"/>
      <c r="B117" s="24"/>
      <c r="C117" s="24" t="s">
        <v>363</v>
      </c>
      <c r="D117" s="207"/>
      <c r="E117" s="215" t="s">
        <v>497</v>
      </c>
      <c r="F117" s="214">
        <f>F118</f>
        <v>82</v>
      </c>
    </row>
    <row r="118" spans="1:6" ht="25.5">
      <c r="A118" s="40"/>
      <c r="B118" s="24"/>
      <c r="C118" s="24" t="s">
        <v>372</v>
      </c>
      <c r="D118" s="207"/>
      <c r="E118" s="215" t="s">
        <v>371</v>
      </c>
      <c r="F118" s="214">
        <f>F119</f>
        <v>82</v>
      </c>
    </row>
    <row r="119" spans="1:6" ht="38.25">
      <c r="A119" s="40"/>
      <c r="B119" s="24"/>
      <c r="C119" s="24" t="s">
        <v>376</v>
      </c>
      <c r="D119" s="207"/>
      <c r="E119" s="215" t="s">
        <v>498</v>
      </c>
      <c r="F119" s="214">
        <f>F120</f>
        <v>82</v>
      </c>
    </row>
    <row r="120" spans="1:6" ht="25.5">
      <c r="A120" s="40"/>
      <c r="B120" s="24"/>
      <c r="C120" s="24"/>
      <c r="D120" s="26" t="s">
        <v>130</v>
      </c>
      <c r="E120" s="1" t="s">
        <v>341</v>
      </c>
      <c r="F120" s="314">
        <v>82</v>
      </c>
    </row>
    <row r="121" spans="1:14" s="74" customFormat="1" ht="15">
      <c r="A121" s="354"/>
      <c r="B121" s="24" t="s">
        <v>15</v>
      </c>
      <c r="C121" s="355"/>
      <c r="D121" s="355"/>
      <c r="E121" s="1" t="s">
        <v>16</v>
      </c>
      <c r="F121" s="214">
        <f>F122</f>
        <v>2150</v>
      </c>
      <c r="M121" s="75"/>
      <c r="N121" s="75"/>
    </row>
    <row r="122" spans="1:6" ht="38.25">
      <c r="A122" s="40"/>
      <c r="B122" s="24"/>
      <c r="C122" s="24" t="s">
        <v>442</v>
      </c>
      <c r="D122" s="24"/>
      <c r="E122" s="215" t="s">
        <v>486</v>
      </c>
      <c r="F122" s="214">
        <f>F123</f>
        <v>2150</v>
      </c>
    </row>
    <row r="123" spans="1:6" ht="55.5" customHeight="1">
      <c r="A123" s="40"/>
      <c r="B123" s="24"/>
      <c r="C123" s="26" t="s">
        <v>526</v>
      </c>
      <c r="D123" s="26"/>
      <c r="E123" s="249" t="s">
        <v>536</v>
      </c>
      <c r="F123" s="214">
        <f>F125+F128</f>
        <v>2150</v>
      </c>
    </row>
    <row r="124" spans="1:6" ht="12.75" customHeight="1" hidden="1">
      <c r="A124" s="40"/>
      <c r="B124" s="24"/>
      <c r="C124" s="26"/>
      <c r="D124" s="26"/>
      <c r="E124" s="242"/>
      <c r="F124" s="214"/>
    </row>
    <row r="125" spans="1:6" ht="29.25" customHeight="1">
      <c r="A125" s="40"/>
      <c r="B125" s="24"/>
      <c r="C125" s="26" t="s">
        <v>545</v>
      </c>
      <c r="D125" s="26"/>
      <c r="E125" s="242" t="s">
        <v>553</v>
      </c>
      <c r="F125" s="214">
        <f>F126+F127</f>
        <v>2150</v>
      </c>
    </row>
    <row r="126" spans="1:6" ht="33.75" customHeight="1" hidden="1">
      <c r="A126" s="40"/>
      <c r="B126" s="24"/>
      <c r="C126" s="26"/>
      <c r="D126" s="207" t="s">
        <v>130</v>
      </c>
      <c r="E126" s="1" t="s">
        <v>341</v>
      </c>
      <c r="F126" s="214">
        <v>0</v>
      </c>
    </row>
    <row r="127" spans="1:6" ht="16.5" customHeight="1">
      <c r="A127" s="40"/>
      <c r="B127" s="24"/>
      <c r="C127" s="284"/>
      <c r="D127" s="284" t="s">
        <v>198</v>
      </c>
      <c r="E127" s="242" t="s">
        <v>171</v>
      </c>
      <c r="F127" s="214">
        <v>2150</v>
      </c>
    </row>
    <row r="128" spans="1:6" ht="43.5" customHeight="1" hidden="1">
      <c r="A128" s="40"/>
      <c r="B128" s="24"/>
      <c r="C128" s="284" t="s">
        <v>615</v>
      </c>
      <c r="D128" s="284"/>
      <c r="E128" s="242" t="s">
        <v>616</v>
      </c>
      <c r="F128" s="214">
        <f>F129</f>
        <v>0</v>
      </c>
    </row>
    <row r="129" spans="1:6" ht="25.5" hidden="1">
      <c r="A129" s="175"/>
      <c r="B129" s="207"/>
      <c r="C129" s="284"/>
      <c r="D129" s="284" t="s">
        <v>130</v>
      </c>
      <c r="E129" s="242" t="s">
        <v>341</v>
      </c>
      <c r="F129" s="214"/>
    </row>
    <row r="130" spans="1:6" ht="12.75">
      <c r="A130" s="40"/>
      <c r="B130" s="24" t="s">
        <v>83</v>
      </c>
      <c r="C130" s="24"/>
      <c r="D130" s="24"/>
      <c r="E130" s="1" t="s">
        <v>84</v>
      </c>
      <c r="F130" s="214">
        <f>F131</f>
        <v>3768.98</v>
      </c>
    </row>
    <row r="131" spans="1:6" ht="30" customHeight="1">
      <c r="A131" s="40"/>
      <c r="B131" s="24"/>
      <c r="C131" s="275" t="s">
        <v>411</v>
      </c>
      <c r="D131" s="26"/>
      <c r="E131" s="309" t="s">
        <v>492</v>
      </c>
      <c r="F131" s="214">
        <f>F132</f>
        <v>3768.98</v>
      </c>
    </row>
    <row r="132" spans="1:6" ht="12.75">
      <c r="A132" s="40"/>
      <c r="B132" s="24"/>
      <c r="C132" s="275" t="s">
        <v>417</v>
      </c>
      <c r="D132" s="26"/>
      <c r="E132" s="282" t="s">
        <v>552</v>
      </c>
      <c r="F132" s="214">
        <f>F133</f>
        <v>3768.98</v>
      </c>
    </row>
    <row r="133" spans="1:6" ht="12.75">
      <c r="A133" s="40"/>
      <c r="B133" s="24"/>
      <c r="C133" s="275" t="s">
        <v>418</v>
      </c>
      <c r="D133" s="26"/>
      <c r="E133" s="281" t="s">
        <v>424</v>
      </c>
      <c r="F133" s="214">
        <f>F134+F136+F138+F140+F142</f>
        <v>3768.98</v>
      </c>
    </row>
    <row r="134" spans="1:6" ht="12.75">
      <c r="A134" s="40"/>
      <c r="B134" s="24"/>
      <c r="C134" s="275" t="s">
        <v>419</v>
      </c>
      <c r="D134" s="26"/>
      <c r="E134" s="281" t="s">
        <v>408</v>
      </c>
      <c r="F134" s="214">
        <f>F135</f>
        <v>747.3</v>
      </c>
    </row>
    <row r="135" spans="1:6" ht="25.5">
      <c r="A135" s="40"/>
      <c r="B135" s="24"/>
      <c r="C135" s="275"/>
      <c r="D135" s="24" t="s">
        <v>130</v>
      </c>
      <c r="E135" s="1" t="s">
        <v>341</v>
      </c>
      <c r="F135" s="214">
        <v>747.3</v>
      </c>
    </row>
    <row r="136" spans="1:6" ht="12.75">
      <c r="A136" s="40"/>
      <c r="B136" s="24"/>
      <c r="C136" s="275" t="s">
        <v>420</v>
      </c>
      <c r="D136" s="26"/>
      <c r="E136" s="281" t="s">
        <v>85</v>
      </c>
      <c r="F136" s="214">
        <f>F137</f>
        <v>395.2</v>
      </c>
    </row>
    <row r="137" spans="1:6" ht="25.5">
      <c r="A137" s="40"/>
      <c r="B137" s="24"/>
      <c r="C137" s="24"/>
      <c r="D137" s="24" t="s">
        <v>130</v>
      </c>
      <c r="E137" s="1" t="s">
        <v>341</v>
      </c>
      <c r="F137" s="214">
        <v>395.2</v>
      </c>
    </row>
    <row r="138" spans="1:6" ht="12.75">
      <c r="A138" s="40"/>
      <c r="B138" s="24"/>
      <c r="C138" s="275" t="s">
        <v>421</v>
      </c>
      <c r="D138" s="26"/>
      <c r="E138" s="281" t="s">
        <v>409</v>
      </c>
      <c r="F138" s="214">
        <f>F139</f>
        <v>1931.3</v>
      </c>
    </row>
    <row r="139" spans="1:6" ht="25.5">
      <c r="A139" s="40"/>
      <c r="B139" s="24"/>
      <c r="C139" s="24"/>
      <c r="D139" s="24" t="s">
        <v>130</v>
      </c>
      <c r="E139" s="1" t="s">
        <v>341</v>
      </c>
      <c r="F139" s="214">
        <v>1931.3</v>
      </c>
    </row>
    <row r="140" spans="1:6" ht="12.75" hidden="1">
      <c r="A140" s="40"/>
      <c r="B140" s="310"/>
      <c r="C140" s="275" t="s">
        <v>422</v>
      </c>
      <c r="D140" s="26"/>
      <c r="E140" s="283" t="s">
        <v>10</v>
      </c>
      <c r="F140" s="214">
        <f>F141</f>
        <v>0</v>
      </c>
    </row>
    <row r="141" spans="1:6" ht="25.5" hidden="1">
      <c r="A141" s="40"/>
      <c r="B141" s="207"/>
      <c r="C141" s="24"/>
      <c r="D141" s="26" t="s">
        <v>130</v>
      </c>
      <c r="E141" s="283" t="s">
        <v>341</v>
      </c>
      <c r="F141" s="214"/>
    </row>
    <row r="142" spans="1:6" ht="12.75">
      <c r="A142" s="40"/>
      <c r="B142" s="24"/>
      <c r="C142" s="275" t="s">
        <v>423</v>
      </c>
      <c r="D142" s="26"/>
      <c r="E142" s="283" t="s">
        <v>410</v>
      </c>
      <c r="F142" s="214">
        <f>F143</f>
        <v>695.18</v>
      </c>
    </row>
    <row r="143" spans="1:6" ht="25.5">
      <c r="A143" s="40"/>
      <c r="B143" s="39"/>
      <c r="C143" s="24"/>
      <c r="D143" s="26" t="s">
        <v>130</v>
      </c>
      <c r="E143" s="283" t="s">
        <v>341</v>
      </c>
      <c r="F143" s="214">
        <v>695.18</v>
      </c>
    </row>
    <row r="144" spans="1:6" ht="16.5" customHeight="1" hidden="1">
      <c r="A144" s="40"/>
      <c r="B144" s="39" t="s">
        <v>113</v>
      </c>
      <c r="C144" s="207"/>
      <c r="D144" s="207"/>
      <c r="E144" s="311" t="s">
        <v>438</v>
      </c>
      <c r="F144" s="223">
        <f>F145</f>
        <v>0</v>
      </c>
    </row>
    <row r="145" spans="1:6" ht="12.75" hidden="1">
      <c r="A145" s="40"/>
      <c r="B145" s="24" t="s">
        <v>181</v>
      </c>
      <c r="C145" s="207"/>
      <c r="D145" s="207"/>
      <c r="E145" s="215" t="s">
        <v>182</v>
      </c>
      <c r="F145" s="214">
        <f>F147</f>
        <v>0</v>
      </c>
    </row>
    <row r="146" spans="1:6" ht="25.5" hidden="1">
      <c r="A146" s="40"/>
      <c r="B146" s="24"/>
      <c r="C146" s="207" t="s">
        <v>404</v>
      </c>
      <c r="D146" s="207"/>
      <c r="E146" s="215" t="s">
        <v>344</v>
      </c>
      <c r="F146" s="214">
        <f>F147</f>
        <v>0</v>
      </c>
    </row>
    <row r="147" spans="1:6" ht="25.5" hidden="1">
      <c r="A147" s="40"/>
      <c r="B147" s="24"/>
      <c r="C147" s="24"/>
      <c r="D147" s="207" t="s">
        <v>133</v>
      </c>
      <c r="E147" s="134" t="s">
        <v>308</v>
      </c>
      <c r="F147" s="214"/>
    </row>
    <row r="148" spans="1:6" ht="12.75">
      <c r="A148" s="40"/>
      <c r="B148" s="24" t="s">
        <v>591</v>
      </c>
      <c r="C148" s="24"/>
      <c r="D148" s="207"/>
      <c r="E148" s="399" t="s">
        <v>592</v>
      </c>
      <c r="F148" s="214">
        <f>F149</f>
        <v>526</v>
      </c>
    </row>
    <row r="149" spans="1:6" ht="19.5" customHeight="1">
      <c r="A149" s="40"/>
      <c r="B149" s="24"/>
      <c r="C149" s="313" t="s">
        <v>505</v>
      </c>
      <c r="D149" s="284"/>
      <c r="E149" s="312" t="s">
        <v>530</v>
      </c>
      <c r="F149" s="214">
        <f>F150</f>
        <v>526</v>
      </c>
    </row>
    <row r="150" spans="1:6" ht="25.5">
      <c r="A150" s="40"/>
      <c r="B150" s="24"/>
      <c r="C150" s="315" t="s">
        <v>583</v>
      </c>
      <c r="D150" s="284"/>
      <c r="E150" s="309" t="s">
        <v>602</v>
      </c>
      <c r="F150" s="214">
        <f>F151</f>
        <v>526</v>
      </c>
    </row>
    <row r="151" spans="1:6" ht="12.75">
      <c r="A151" s="40"/>
      <c r="B151" s="24"/>
      <c r="C151" s="284"/>
      <c r="D151" s="284" t="s">
        <v>198</v>
      </c>
      <c r="E151" s="309" t="s">
        <v>171</v>
      </c>
      <c r="F151" s="214">
        <v>526</v>
      </c>
    </row>
    <row r="152" spans="1:6" ht="12.75">
      <c r="A152" s="40"/>
      <c r="B152" s="39" t="s">
        <v>156</v>
      </c>
      <c r="C152" s="24"/>
      <c r="D152" s="24"/>
      <c r="E152" s="157" t="s">
        <v>160</v>
      </c>
      <c r="F152" s="223">
        <f>F153</f>
        <v>11664.8</v>
      </c>
    </row>
    <row r="153" spans="1:6" ht="12.75">
      <c r="A153" s="40"/>
      <c r="B153" s="24" t="s">
        <v>157</v>
      </c>
      <c r="C153" s="39"/>
      <c r="D153" s="39"/>
      <c r="E153" s="1" t="s">
        <v>439</v>
      </c>
      <c r="F153" s="214">
        <f>F154</f>
        <v>11664.8</v>
      </c>
    </row>
    <row r="154" spans="1:6" ht="27.75" customHeight="1">
      <c r="A154" s="40"/>
      <c r="B154" s="24"/>
      <c r="C154" s="26" t="s">
        <v>357</v>
      </c>
      <c r="D154" s="26"/>
      <c r="E154" s="242" t="s">
        <v>509</v>
      </c>
      <c r="F154" s="214">
        <f>F155+F158+F161</f>
        <v>11664.8</v>
      </c>
    </row>
    <row r="155" spans="1:6" ht="38.25">
      <c r="A155" s="40"/>
      <c r="B155" s="24"/>
      <c r="C155" s="41" t="s">
        <v>480</v>
      </c>
      <c r="D155" s="41"/>
      <c r="E155" s="254" t="s">
        <v>510</v>
      </c>
      <c r="F155" s="214">
        <f>F156</f>
        <v>10357.6</v>
      </c>
    </row>
    <row r="156" spans="1:6" ht="29.25" customHeight="1">
      <c r="A156" s="40"/>
      <c r="B156" s="39"/>
      <c r="C156" s="26" t="s">
        <v>481</v>
      </c>
      <c r="D156" s="26"/>
      <c r="E156" s="242" t="s">
        <v>343</v>
      </c>
      <c r="F156" s="214">
        <f>F157</f>
        <v>10357.6</v>
      </c>
    </row>
    <row r="157" spans="1:6" ht="25.5">
      <c r="A157" s="40"/>
      <c r="B157" s="24"/>
      <c r="C157" s="26"/>
      <c r="D157" s="284" t="s">
        <v>133</v>
      </c>
      <c r="E157" s="249" t="s">
        <v>308</v>
      </c>
      <c r="F157" s="214">
        <v>10357.6</v>
      </c>
    </row>
    <row r="158" spans="1:6" ht="12.75">
      <c r="A158" s="40"/>
      <c r="B158" s="24"/>
      <c r="C158" s="26" t="s">
        <v>482</v>
      </c>
      <c r="D158" s="26"/>
      <c r="E158" s="249" t="s">
        <v>483</v>
      </c>
      <c r="F158" s="214">
        <f>F160</f>
        <v>1307.2</v>
      </c>
    </row>
    <row r="159" spans="1:6" ht="25.5">
      <c r="A159" s="40"/>
      <c r="B159" s="24"/>
      <c r="C159" s="26" t="s">
        <v>484</v>
      </c>
      <c r="D159" s="26"/>
      <c r="E159" s="249" t="s">
        <v>343</v>
      </c>
      <c r="F159" s="214">
        <f>F160</f>
        <v>1307.2</v>
      </c>
    </row>
    <row r="160" spans="1:6" ht="25.5">
      <c r="A160" s="40"/>
      <c r="B160" s="24"/>
      <c r="C160" s="26"/>
      <c r="D160" s="26" t="s">
        <v>133</v>
      </c>
      <c r="E160" s="249" t="s">
        <v>308</v>
      </c>
      <c r="F160" s="214">
        <v>1307.2</v>
      </c>
    </row>
    <row r="161" spans="1:6" ht="25.5" hidden="1">
      <c r="A161" s="40"/>
      <c r="B161" s="24"/>
      <c r="C161" s="26" t="s">
        <v>555</v>
      </c>
      <c r="D161" s="26"/>
      <c r="E161" s="249" t="s">
        <v>554</v>
      </c>
      <c r="F161" s="214">
        <f>F162+F164+F166+F168</f>
        <v>0</v>
      </c>
    </row>
    <row r="162" spans="1:6" ht="12.75" hidden="1">
      <c r="A162" s="40"/>
      <c r="B162" s="24"/>
      <c r="C162" s="26" t="s">
        <v>562</v>
      </c>
      <c r="D162" s="26"/>
      <c r="E162" s="249" t="s">
        <v>556</v>
      </c>
      <c r="F162" s="214">
        <f>F163</f>
        <v>0</v>
      </c>
    </row>
    <row r="163" spans="1:6" ht="25.5" hidden="1">
      <c r="A163" s="40"/>
      <c r="B163" s="24"/>
      <c r="C163" s="26"/>
      <c r="D163" s="26" t="s">
        <v>133</v>
      </c>
      <c r="E163" s="249" t="s">
        <v>308</v>
      </c>
      <c r="F163" s="214"/>
    </row>
    <row r="164" spans="1:6" ht="12.75" hidden="1">
      <c r="A164" s="40"/>
      <c r="B164" s="24"/>
      <c r="C164" s="26" t="s">
        <v>562</v>
      </c>
      <c r="D164" s="26"/>
      <c r="E164" s="249" t="s">
        <v>557</v>
      </c>
      <c r="F164" s="214">
        <f>F165</f>
        <v>0</v>
      </c>
    </row>
    <row r="165" spans="1:6" ht="25.5" hidden="1">
      <c r="A165" s="40"/>
      <c r="B165" s="24"/>
      <c r="C165" s="26"/>
      <c r="D165" s="26" t="s">
        <v>133</v>
      </c>
      <c r="E165" s="249" t="s">
        <v>308</v>
      </c>
      <c r="F165" s="214"/>
    </row>
    <row r="166" spans="1:6" ht="12.75" hidden="1">
      <c r="A166" s="40"/>
      <c r="B166" s="24"/>
      <c r="C166" s="26" t="s">
        <v>562</v>
      </c>
      <c r="D166" s="26"/>
      <c r="E166" s="249" t="s">
        <v>558</v>
      </c>
      <c r="F166" s="214">
        <f>F167</f>
        <v>0</v>
      </c>
    </row>
    <row r="167" spans="1:6" ht="25.5" hidden="1">
      <c r="A167" s="40"/>
      <c r="B167" s="24"/>
      <c r="C167" s="26"/>
      <c r="D167" s="26" t="s">
        <v>133</v>
      </c>
      <c r="E167" s="249" t="s">
        <v>308</v>
      </c>
      <c r="F167" s="214"/>
    </row>
    <row r="168" spans="1:6" ht="12.75" hidden="1">
      <c r="A168" s="40"/>
      <c r="B168" s="24"/>
      <c r="C168" s="26" t="s">
        <v>562</v>
      </c>
      <c r="D168" s="26"/>
      <c r="E168" s="249" t="s">
        <v>559</v>
      </c>
      <c r="F168" s="214">
        <f>F169</f>
        <v>0</v>
      </c>
    </row>
    <row r="169" spans="1:6" ht="25.5" hidden="1">
      <c r="A169" s="40"/>
      <c r="B169" s="24"/>
      <c r="C169" s="26"/>
      <c r="D169" s="26" t="s">
        <v>133</v>
      </c>
      <c r="E169" s="249" t="s">
        <v>308</v>
      </c>
      <c r="F169" s="214"/>
    </row>
    <row r="170" spans="1:6" ht="12.75" hidden="1">
      <c r="A170" s="40"/>
      <c r="B170" s="24"/>
      <c r="C170" s="26"/>
      <c r="D170" s="26"/>
      <c r="E170" s="249"/>
      <c r="F170" s="214">
        <f>F171</f>
        <v>0</v>
      </c>
    </row>
    <row r="171" spans="1:6" ht="12.75" hidden="1">
      <c r="A171" s="40"/>
      <c r="B171" s="24"/>
      <c r="C171" s="26"/>
      <c r="D171" s="26"/>
      <c r="E171" s="249"/>
      <c r="F171" s="214">
        <v>0</v>
      </c>
    </row>
    <row r="172" spans="1:6" ht="12.75">
      <c r="A172" s="40"/>
      <c r="B172" s="39" t="s">
        <v>598</v>
      </c>
      <c r="C172" s="28"/>
      <c r="D172" s="28"/>
      <c r="E172" s="191" t="s">
        <v>599</v>
      </c>
      <c r="F172" s="214">
        <f>F173</f>
        <v>113.7</v>
      </c>
    </row>
    <row r="173" spans="1:6" ht="12.75">
      <c r="A173" s="40"/>
      <c r="B173" s="24" t="s">
        <v>595</v>
      </c>
      <c r="C173" s="26"/>
      <c r="D173" s="26"/>
      <c r="E173" s="249" t="s">
        <v>596</v>
      </c>
      <c r="F173" s="214">
        <f>F174</f>
        <v>113.7</v>
      </c>
    </row>
    <row r="174" spans="1:6" ht="38.25">
      <c r="A174" s="40"/>
      <c r="B174" s="39"/>
      <c r="C174" s="26" t="s">
        <v>569</v>
      </c>
      <c r="D174" s="26"/>
      <c r="E174" s="249" t="s">
        <v>567</v>
      </c>
      <c r="F174" s="214">
        <f>F175</f>
        <v>113.7</v>
      </c>
    </row>
    <row r="175" spans="1:6" ht="25.5">
      <c r="A175" s="40"/>
      <c r="B175" s="39"/>
      <c r="C175" s="26"/>
      <c r="D175" s="26" t="s">
        <v>130</v>
      </c>
      <c r="E175" s="249" t="s">
        <v>341</v>
      </c>
      <c r="F175" s="214">
        <v>113.7</v>
      </c>
    </row>
    <row r="176" spans="1:6" ht="12.75">
      <c r="A176" s="40"/>
      <c r="B176" s="39" t="s">
        <v>91</v>
      </c>
      <c r="C176" s="24"/>
      <c r="D176" s="24"/>
      <c r="E176" s="157" t="s">
        <v>92</v>
      </c>
      <c r="F176" s="223">
        <f>F177+F181</f>
        <v>369.6</v>
      </c>
    </row>
    <row r="177" spans="1:6" ht="12.75" hidden="1">
      <c r="A177" s="40"/>
      <c r="B177" s="24" t="s">
        <v>51</v>
      </c>
      <c r="C177" s="39"/>
      <c r="D177" s="39"/>
      <c r="E177" s="1" t="s">
        <v>52</v>
      </c>
      <c r="F177" s="214">
        <f>F178</f>
        <v>0</v>
      </c>
    </row>
    <row r="178" spans="1:6" ht="12.75" hidden="1">
      <c r="A178" s="40"/>
      <c r="B178" s="24"/>
      <c r="C178" s="26" t="s">
        <v>346</v>
      </c>
      <c r="D178" s="26"/>
      <c r="E178" s="242" t="s">
        <v>345</v>
      </c>
      <c r="F178" s="214">
        <f>F179</f>
        <v>0</v>
      </c>
    </row>
    <row r="179" spans="1:6" ht="38.25" hidden="1">
      <c r="A179" s="40"/>
      <c r="B179" s="24"/>
      <c r="C179" s="26" t="s">
        <v>403</v>
      </c>
      <c r="D179" s="28"/>
      <c r="E179" s="242" t="s">
        <v>402</v>
      </c>
      <c r="F179" s="214">
        <f>F180</f>
        <v>0</v>
      </c>
    </row>
    <row r="180" spans="1:6" ht="12.75" hidden="1">
      <c r="A180" s="40"/>
      <c r="B180" s="24"/>
      <c r="C180" s="28"/>
      <c r="D180" s="26" t="s">
        <v>134</v>
      </c>
      <c r="E180" s="242" t="s">
        <v>135</v>
      </c>
      <c r="F180" s="214"/>
    </row>
    <row r="181" spans="1:6" ht="12.75">
      <c r="A181" s="40"/>
      <c r="B181" s="24" t="s">
        <v>93</v>
      </c>
      <c r="C181" s="24"/>
      <c r="D181" s="24"/>
      <c r="E181" s="1" t="s">
        <v>173</v>
      </c>
      <c r="F181" s="214">
        <f>F182+F186</f>
        <v>369.6</v>
      </c>
    </row>
    <row r="182" spans="1:6" ht="35.25" customHeight="1">
      <c r="A182" s="40"/>
      <c r="B182" s="24"/>
      <c r="C182" s="26" t="s">
        <v>357</v>
      </c>
      <c r="D182" s="26"/>
      <c r="E182" s="242" t="s">
        <v>509</v>
      </c>
      <c r="F182" s="214">
        <f>F183</f>
        <v>168</v>
      </c>
    </row>
    <row r="183" spans="1:6" ht="25.5">
      <c r="A183" s="40"/>
      <c r="B183" s="24"/>
      <c r="C183" s="26" t="s">
        <v>358</v>
      </c>
      <c r="D183" s="26"/>
      <c r="E183" s="242" t="s">
        <v>348</v>
      </c>
      <c r="F183" s="352">
        <f>F184</f>
        <v>168</v>
      </c>
    </row>
    <row r="184" spans="1:6" ht="63.75">
      <c r="A184" s="40"/>
      <c r="B184" s="24"/>
      <c r="C184" s="26" t="s">
        <v>359</v>
      </c>
      <c r="D184" s="26"/>
      <c r="E184" s="242" t="s">
        <v>537</v>
      </c>
      <c r="F184" s="352">
        <f>F185</f>
        <v>168</v>
      </c>
    </row>
    <row r="185" spans="1:6" ht="25.5">
      <c r="A185" s="40"/>
      <c r="B185" s="24"/>
      <c r="C185" s="26"/>
      <c r="D185" s="26" t="s">
        <v>133</v>
      </c>
      <c r="E185" s="249" t="s">
        <v>308</v>
      </c>
      <c r="F185" s="352">
        <v>168</v>
      </c>
    </row>
    <row r="186" spans="1:6" ht="38.25">
      <c r="A186" s="40"/>
      <c r="B186" s="41"/>
      <c r="C186" s="26" t="s">
        <v>360</v>
      </c>
      <c r="D186" s="26"/>
      <c r="E186" s="285" t="s">
        <v>495</v>
      </c>
      <c r="F186" s="214">
        <f>F187</f>
        <v>201.6</v>
      </c>
    </row>
    <row r="187" spans="1:6" ht="25.5">
      <c r="A187" s="350"/>
      <c r="C187" s="26" t="s">
        <v>361</v>
      </c>
      <c r="D187" s="26"/>
      <c r="E187" s="242" t="s">
        <v>511</v>
      </c>
      <c r="F187" s="352">
        <f>F188</f>
        <v>201.6</v>
      </c>
    </row>
    <row r="188" spans="2:6" ht="38.25">
      <c r="B188" s="40"/>
      <c r="C188" s="24" t="s">
        <v>496</v>
      </c>
      <c r="D188" s="26"/>
      <c r="E188" s="242" t="s">
        <v>512</v>
      </c>
      <c r="F188" s="214">
        <f>F189</f>
        <v>201.6</v>
      </c>
    </row>
    <row r="189" spans="1:6" ht="12.75">
      <c r="A189" s="351"/>
      <c r="B189" s="40"/>
      <c r="C189" s="24"/>
      <c r="D189" s="26" t="s">
        <v>198</v>
      </c>
      <c r="E189" s="242" t="s">
        <v>171</v>
      </c>
      <c r="F189" s="214">
        <v>201.6</v>
      </c>
    </row>
    <row r="190" spans="1:6" ht="12.75">
      <c r="A190" s="350"/>
      <c r="B190" s="350"/>
      <c r="C190" s="24"/>
      <c r="D190" s="24"/>
      <c r="E190" s="42" t="s">
        <v>174</v>
      </c>
      <c r="F190" s="223">
        <f>F176+F152+F144+F109+F81+F75+F69+F9+F173</f>
        <v>35378.55</v>
      </c>
    </row>
    <row r="220" ht="12.75" hidden="1"/>
    <row r="221" ht="12.75" hidden="1"/>
    <row r="222" ht="12.75" hidden="1"/>
  </sheetData>
  <sheetProtection/>
  <mergeCells count="4">
    <mergeCell ref="A5:G5"/>
    <mergeCell ref="E1:F1"/>
    <mergeCell ref="E2:F2"/>
    <mergeCell ref="E3:F3"/>
  </mergeCells>
  <printOptions/>
  <pageMargins left="0.3937007874015748" right="0.3937007874015748" top="0.5905511811023623" bottom="0.1968503937007874" header="0.5118110236220472" footer="0.5118110236220472"/>
  <pageSetup fitToHeight="15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2016-12-30T05:47:21Z</cp:lastPrinted>
  <dcterms:created xsi:type="dcterms:W3CDTF">1996-10-08T23:32:33Z</dcterms:created>
  <dcterms:modified xsi:type="dcterms:W3CDTF">2016-12-30T05:54:58Z</dcterms:modified>
  <cp:category/>
  <cp:version/>
  <cp:contentType/>
  <cp:contentStatus/>
</cp:coreProperties>
</file>