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595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2"/>
  </externalReferences>
  <definedNames/>
  <calcPr fullCalcOnLoad="1" fullPrecision="0"/>
</workbook>
</file>

<file path=xl/sharedStrings.xml><?xml version="1.0" encoding="utf-8"?>
<sst xmlns="http://schemas.openxmlformats.org/spreadsheetml/2006/main" count="1374" uniqueCount="631">
  <si>
    <t>0310</t>
  </si>
  <si>
    <t>Обеспечение пожарной безопасности</t>
  </si>
  <si>
    <t>Организация сбора и вывоза бытовых отходов и мусора</t>
  </si>
  <si>
    <t>0200</t>
  </si>
  <si>
    <t>Национальная оборона</t>
  </si>
  <si>
    <t>0203</t>
  </si>
  <si>
    <t>Мобилизационная и вневойсковая оборона</t>
  </si>
  <si>
    <t>0502</t>
  </si>
  <si>
    <t>Коммунальное хозяйство</t>
  </si>
  <si>
    <t>0501</t>
  </si>
  <si>
    <t>Жилищное хозяйство</t>
  </si>
  <si>
    <t>526</t>
  </si>
  <si>
    <t>Проведение открытого конкурса по отбору управляющих организации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</si>
  <si>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</si>
  <si>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</si>
  <si>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</si>
  <si>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</t>
  </si>
  <si>
    <t>ВСЕГО ДОХОДОВ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</si>
  <si>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</si>
  <si>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</si>
  <si>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</si>
  <si>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</si>
  <si>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Дотации на выравнивание бюджетной обеспеченности</t>
  </si>
  <si>
    <t>Информирование населения через средства массовой информации</t>
  </si>
  <si>
    <t>0300</t>
  </si>
  <si>
    <t>0503</t>
  </si>
  <si>
    <t>Благоустройство</t>
  </si>
  <si>
    <t>Озеленение</t>
  </si>
  <si>
    <t>Членский взнос в Совет муниципальных образований</t>
  </si>
  <si>
    <t>1000</t>
  </si>
  <si>
    <t>Социальная политика</t>
  </si>
  <si>
    <t>1003</t>
  </si>
  <si>
    <t>НАЛОГИ НА СОВОКУПНЫЙ ДОХОД</t>
  </si>
  <si>
    <t>1 06 00000 00 0000 000</t>
  </si>
  <si>
    <t>НАЛОГИ НА ИМУЩЕСТВО</t>
  </si>
  <si>
    <t xml:space="preserve">Код </t>
  </si>
  <si>
    <t>Наименование кода дохода бюджета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</si>
  <si>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</si>
  <si>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</si>
  <si>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</si>
  <si>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</si>
  <si>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</si>
  <si>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</si>
  <si>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</si>
  <si>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</si>
  <si>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Выполнение функций заказчика по строительству объектов</t>
  </si>
  <si>
    <t>1 11 00000 00 0000 000</t>
  </si>
  <si>
    <t>ДОХОДЫ ОТ ИСПОЛЬЗОВАНИЯ ИМУЩЕСТВА, НАХОДЯЩЕГОСЯ В ГОСУДАРСТВЕННОЙ  И МУНИЦИПАЛЬНОЙ СОБСТВЕННОСТИ</t>
  </si>
  <si>
    <t xml:space="preserve">1 11 05000 00 0000 120  </t>
  </si>
  <si>
    <t>0700</t>
  </si>
  <si>
    <t>0400</t>
  </si>
  <si>
    <t>Национальная  экономика</t>
  </si>
  <si>
    <t>2 00 00000 00 0000 000</t>
  </si>
  <si>
    <t>БЕЗВОЗМЕЗДНЫЕ  ПОСТУПЛЕНИЯ</t>
  </si>
  <si>
    <t>2 02 00000 00 0000 000</t>
  </si>
  <si>
    <t>100</t>
  </si>
  <si>
    <t>200</t>
  </si>
  <si>
    <t>800</t>
  </si>
  <si>
    <t>Иные бюджетные ассигнования</t>
  </si>
  <si>
    <t>600</t>
  </si>
  <si>
    <t xml:space="preserve">1 08 00000 00 0000 000 </t>
  </si>
  <si>
    <t>ГОСУДАРСТВЕННАЯ ПОШЛИНА</t>
  </si>
  <si>
    <t>Национальная безопасность и правоохранительная деятельность</t>
  </si>
  <si>
    <t>Безвозмездные поступления от других бюджетов бюджетной системы Российской Федерации</t>
  </si>
  <si>
    <t>1 05 00000 00 0000 000</t>
  </si>
  <si>
    <t>0800</t>
  </si>
  <si>
    <t>0801</t>
  </si>
  <si>
    <t>Другие общегосударственные вопросы</t>
  </si>
  <si>
    <t xml:space="preserve">Культура  и кинематография  </t>
  </si>
  <si>
    <t>0100</t>
  </si>
  <si>
    <t>Общегосударственные вопросы</t>
  </si>
  <si>
    <t>0102 </t>
  </si>
  <si>
    <t>Выполнение передаваемых полномочий поселений на обеспечение обслуживания получателей средств бюджетов поселений</t>
  </si>
  <si>
    <t>0111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</si>
  <si>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</si>
  <si>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</si>
  <si>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</si>
  <si>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</si>
  <si>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Межбюджетные трансферты</t>
  </si>
  <si>
    <t>Социальное обеспечение населения</t>
  </si>
  <si>
    <t>ВСЕГО РАСХОДОВ</t>
  </si>
  <si>
    <t>1 11 05030 00 0000 120</t>
  </si>
  <si>
    <t>000</t>
  </si>
  <si>
    <t>0707</t>
  </si>
  <si>
    <t>Молодежная политика и оздоровление детей</t>
  </si>
  <si>
    <t>0113</t>
  </si>
  <si>
    <t/>
  </si>
  <si>
    <t>Раздел, подраздел</t>
  </si>
  <si>
    <t>Целевая статья</t>
  </si>
  <si>
    <t>Вид расходов</t>
  </si>
  <si>
    <t>Наименование расходов</t>
  </si>
  <si>
    <t>2</t>
  </si>
  <si>
    <t>3</t>
  </si>
  <si>
    <t>500</t>
  </si>
  <si>
    <t>163</t>
  </si>
  <si>
    <t>Составление протоколов об административных правонарушениях</t>
  </si>
  <si>
    <t xml:space="preserve">1 06 01000 00 0000 110 </t>
  </si>
  <si>
    <t>Налог на имущество физических лиц</t>
  </si>
  <si>
    <t>1 06 01030 10 0000 110</t>
  </si>
  <si>
    <t xml:space="preserve">1 06 06000 00 0000 110 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</si>
  <si>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</si>
  <si>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</si>
  <si>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</si>
  <si>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</si>
  <si>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</si>
  <si>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</si>
  <si>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</si>
  <si>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</si>
  <si>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111 09045 10 0000 120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</si>
  <si>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</si>
  <si>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 автономных учреждений)</t>
  </si>
  <si>
    <t>2 02 03024 10 0000 151</t>
  </si>
  <si>
    <t>Социальная поддержка отдельных категорий граждан, работающих и проживающих в сельской местности и поселках городского типа (рабочих поселках) по оплате жилищно-коммунальных услуг</t>
  </si>
  <si>
    <t>01 05 02 01 10 0000 510</t>
  </si>
  <si>
    <t>01 05 02 01 10 0000 610</t>
  </si>
  <si>
    <t xml:space="preserve">1 01 02020 01 0000 110 </t>
  </si>
  <si>
    <t xml:space="preserve">1 05 03010 01 0000 110 </t>
  </si>
  <si>
    <t xml:space="preserve">Единый сельскохозяйственный налог </t>
  </si>
  <si>
    <t xml:space="preserve"> 1 06 04000 02 0000 110</t>
  </si>
  <si>
    <t>Транспортный налог</t>
  </si>
  <si>
    <t>1 06 04012 02 0000 110</t>
  </si>
  <si>
    <t>Транспортный налог с физических лиц</t>
  </si>
  <si>
    <t>0409</t>
  </si>
  <si>
    <t>Дорожное хозяйство (дорожные фонды)</t>
  </si>
  <si>
    <t>Выполнение передаваемых полномочий поселений по осуществлению внешнего муниципального финансового контроля</t>
  </si>
  <si>
    <t>1 06 04011 02 0000 110</t>
  </si>
  <si>
    <t>Транспортный налог с организации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</si>
  <si>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</si>
  <si>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</si>
  <si>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</si>
  <si>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</si>
  <si>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</si>
  <si>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</si>
  <si>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</si>
  <si>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</si>
  <si>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НК Российской Федерации</t>
  </si>
  <si>
    <t>Налог на доходы физических лиц, полученных от осуществления деятельности физических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</si>
  <si>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</si>
  <si>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утверждено по бюджету на год</t>
  </si>
  <si>
    <t>утверждено на отчетный период</t>
  </si>
  <si>
    <t>фактически исполнено</t>
  </si>
  <si>
    <t>сумма отклонения</t>
  </si>
  <si>
    <t>% исполнения</t>
  </si>
  <si>
    <t xml:space="preserve">1 01 02030 01 0000 110 </t>
  </si>
  <si>
    <t xml:space="preserve">Налог на доходы физических лиц с доходов, полученных физическими лицами, в соответствии со статьей 228 НК РФ </t>
  </si>
  <si>
    <t>1 11 05026 10  0000 120</t>
  </si>
  <si>
    <t>Увеличение прочих остатков денежных средств бюджета муниципального образования Фроловское сельское поселение</t>
  </si>
  <si>
    <t>Уменьшение прочих остатков денежных средств бюджета муниципального образования Фроловское сельское поселение</t>
  </si>
  <si>
    <t>1 11 05026 00  0000 120</t>
  </si>
  <si>
    <t>2 18 00000 00 0000 000</t>
  </si>
  <si>
    <t xml:space="preserve">                                                                                                 Приложение  1</t>
  </si>
  <si>
    <t>тыс.руб.</t>
  </si>
  <si>
    <t xml:space="preserve">Дата </t>
  </si>
  <si>
    <t>№ документа</t>
  </si>
  <si>
    <t xml:space="preserve">выделено по распоряжению главы </t>
  </si>
  <si>
    <t>кассовые расходы</t>
  </si>
  <si>
    <t>Предусмотренно в бюджете поселения 200,0 тыс. руб.</t>
  </si>
  <si>
    <t xml:space="preserve">Приложение 3 </t>
  </si>
  <si>
    <t xml:space="preserve">Приложение 4 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</si>
  <si>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</si>
  <si>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</si>
  <si>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</si>
  <si>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</si>
  <si>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</si>
  <si>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</si>
  <si>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</si>
  <si>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</si>
  <si>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</si>
  <si>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Земельный налог с физических лиц,обладающих земельным участком,расоложенным в границах сельских поселений</t>
  </si>
  <si>
    <t xml:space="preserve">  </t>
  </si>
  <si>
    <t>Предоставление субсидий бюджетным, автономным учреждениям и иным некоммерческим организациям</t>
  </si>
  <si>
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 </t>
  </si>
  <si>
    <t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</si>
  <si>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№ п/п</t>
  </si>
  <si>
    <t>Наименование объекта</t>
  </si>
  <si>
    <t>Адрес</t>
  </si>
  <si>
    <t>Краткая характеристика</t>
  </si>
  <si>
    <t>Год постройки</t>
  </si>
  <si>
    <t>рыночная стоимость, тыс.руб.</t>
  </si>
  <si>
    <t>ИТОГО</t>
  </si>
  <si>
    <t xml:space="preserve">Наименование муниципальных программ </t>
  </si>
  <si>
    <t>Всего</t>
  </si>
  <si>
    <t>1.1</t>
  </si>
  <si>
    <t>ВСЕГО</t>
  </si>
  <si>
    <t>№ 
п/п</t>
  </si>
  <si>
    <t>Наименование   расходов</t>
  </si>
  <si>
    <t>в том числе:</t>
  </si>
  <si>
    <t>Содержание  автомобильных дорог и искусственных сооружений на них</t>
  </si>
  <si>
    <t>Дорожный фонд Фроловского сельского поселения</t>
  </si>
  <si>
    <t xml:space="preserve">Приложение 5 </t>
  </si>
  <si>
    <t xml:space="preserve">                                     Приложение 6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</si>
  <si>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</si>
  <si>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36 0 00 00000</t>
  </si>
  <si>
    <t>Муниципальная программа сельского поселения "Совершенствование муниципального управления" на 2016-2020 годы</t>
  </si>
  <si>
    <t>36 0 05 00000</t>
  </si>
  <si>
    <t>36 0 05 4М080</t>
  </si>
  <si>
    <t>36 0 05 40030</t>
  </si>
  <si>
    <t>Содержание органов местного самоуправления сельского поселения</t>
  </si>
  <si>
    <t>Закупка товаров, работ и услуг для обеспечения государственных (муниципальных) нужд</t>
  </si>
  <si>
    <t>36 0 06 00000</t>
  </si>
  <si>
    <t>36 0 06 47100</t>
  </si>
  <si>
    <t>36 0 06 47120</t>
  </si>
  <si>
    <t>36 0 06 47130</t>
  </si>
  <si>
    <t xml:space="preserve">Выполнение функций по проведению проверок деятельности управляющих организаций </t>
  </si>
  <si>
    <t>36 0 06 47140</t>
  </si>
  <si>
    <t>Выполнение функций  по запросу  информации у организаций коммунального комплекса по вопросам применения тарифов и надбавок</t>
  </si>
  <si>
    <t>36 0 06 47150</t>
  </si>
  <si>
    <t>Выполнение функций по осуществлению мониторинга кредиторской задолженности за коммунальные услуги и топливно-энергетические ресурсы</t>
  </si>
  <si>
    <t>37 0 00 00000</t>
  </si>
  <si>
    <t>37  0 06 00000</t>
  </si>
  <si>
    <t>37 0 06 47160</t>
  </si>
  <si>
    <t>91 0 00 00000</t>
  </si>
  <si>
    <t>Расходы в рамках непрограммных направлений деятельности</t>
  </si>
  <si>
    <t>91 0 00 47110</t>
  </si>
  <si>
    <t>91 0 00 47230</t>
  </si>
  <si>
    <t>91 0 00 47240</t>
  </si>
  <si>
    <t xml:space="preserve">Резервные фонды администрации сельского поселения </t>
  </si>
  <si>
    <t xml:space="preserve">91 0 00 4Н090 </t>
  </si>
  <si>
    <t xml:space="preserve">36 0 04 00000 </t>
  </si>
  <si>
    <t>Основное мероприятие "Управление муниципальным имуществом сельского поселения"</t>
  </si>
  <si>
    <t>36 0 04 4М040</t>
  </si>
  <si>
    <t xml:space="preserve">Оценка рыночной стоимости права на заключение договора аренды муниципального имущества </t>
  </si>
  <si>
    <t>36 0 04 4М070</t>
  </si>
  <si>
    <t>Содержание объектов имущества казны сельского поселения</t>
  </si>
  <si>
    <t xml:space="preserve">91 0 00 00000 </t>
  </si>
  <si>
    <t>91 0 00 40060</t>
  </si>
  <si>
    <t>Исполнение решений судов, вступивших в законную силу, оплата государственной пошлины</t>
  </si>
  <si>
    <t>91 0 00 4Н070</t>
  </si>
  <si>
    <t>91 0 00 4Н080</t>
  </si>
  <si>
    <t>Осуществление первичного воинского учета на территориях, где отсутствуют военные комиссариаты</t>
  </si>
  <si>
    <t>36 0 05 51180</t>
  </si>
  <si>
    <t>Муниципальная программа сельского поселения "Обеспечение безопасности населения и территории"  на 2016-2020 годы</t>
  </si>
  <si>
    <t>37 0 03 00000</t>
  </si>
  <si>
    <t>Основное мероприятие "Первичные меры пожарной безопасности на территории сельского поселения"</t>
  </si>
  <si>
    <t>37 0 03 4Б050</t>
  </si>
  <si>
    <t>Обеспечение первичных мер пожарной безопасности</t>
  </si>
  <si>
    <t xml:space="preserve">34 0 00 00000 </t>
  </si>
  <si>
    <t>Муниципальная программа сельского поселения "Развитие  дорожного хозяйства и благоустройство сельского поселения" на 2016-2020 годы</t>
  </si>
  <si>
    <t>34 1 00 00000</t>
  </si>
  <si>
    <t>Подпрограмма  "Обеспечение сохранности автомобильных дорог"</t>
  </si>
  <si>
    <t>34 1 01 00000</t>
  </si>
  <si>
    <t xml:space="preserve">Основное мероприятие "Приведение в нормативное состояние автомобильных дорог" </t>
  </si>
  <si>
    <t>34 1 01 4Д010</t>
  </si>
  <si>
    <t>Содержание автомобильных дорог и искуcственных сооружений на них</t>
  </si>
  <si>
    <t>34 1 01 4Д020</t>
  </si>
  <si>
    <t>Ремонт автомобильных дорог и искусственных сооружений на них</t>
  </si>
  <si>
    <t>33 0 00 00000</t>
  </si>
  <si>
    <t>Муниципальная программа сельского поселения "Обеспечение качественным жильем и услугами жилищно-коммунального хозяйства населения" на 2016-2020 годы</t>
  </si>
  <si>
    <t xml:space="preserve">Основное мероприятие "Передача полномочий сельского поселения" </t>
  </si>
  <si>
    <t>34 0 00 00000</t>
  </si>
  <si>
    <t>34 1 04 00000</t>
  </si>
  <si>
    <t>36 0 03 00000</t>
  </si>
  <si>
    <t>Основное мероприятие "Управление земельными ресурсами сельского поселения"</t>
  </si>
  <si>
    <t>36 0 03 4М010</t>
  </si>
  <si>
    <t>Проведение землеустроительных работ</t>
  </si>
  <si>
    <t>36 0 03 4М020</t>
  </si>
  <si>
    <t>Проведение кадастровых работ</t>
  </si>
  <si>
    <t xml:space="preserve">33 0 00 00000 </t>
  </si>
  <si>
    <t>33 0 04 00000</t>
  </si>
  <si>
    <t xml:space="preserve">Основное мероприятие "Капитальный ремонт и модернизация жилищного фонда" </t>
  </si>
  <si>
    <t xml:space="preserve">Обеспечение мероприятий по капитальному ремонту многоквартирных домов </t>
  </si>
  <si>
    <t>36 0 04 4М060</t>
  </si>
  <si>
    <t>Взносы на капитальный ремонт общего имущества в многоквартирных домах, в которых расположены жилые помещения, находящихся в собственности сельского поселения</t>
  </si>
  <si>
    <t>33 0 01 00000</t>
  </si>
  <si>
    <t>Основное мероприятие "Строительство (реконструкция) объектов общественной инфраструктуры муниципального значения, приобретение объектов недвижимости имущества в муниципальную собственность"</t>
  </si>
  <si>
    <t>Проектирование, строительство (реконструкция) объектов общественной инфраструктуры муниципального значения</t>
  </si>
  <si>
    <t>34 2 00 00000</t>
  </si>
  <si>
    <t>Подпрограмма  "Благоустройство территории"</t>
  </si>
  <si>
    <t>34 2 01 00000</t>
  </si>
  <si>
    <t>Основное мероприятие "Благоустройство"</t>
  </si>
  <si>
    <t>34 2 01 4Д 070</t>
  </si>
  <si>
    <t>Прочие мероприятия по благоустройству</t>
  </si>
  <si>
    <t>34 2 01 4Д 080</t>
  </si>
  <si>
    <t>34 2 01 4Д 090</t>
  </si>
  <si>
    <t xml:space="preserve">Уличное освещение </t>
  </si>
  <si>
    <t>34 2 01 4Д 100</t>
  </si>
  <si>
    <t>34 2 01 4Д 110</t>
  </si>
  <si>
    <t>Организация и содержание мест захоронения</t>
  </si>
  <si>
    <t xml:space="preserve">Образование </t>
  </si>
  <si>
    <t>91 0 00 4Н060</t>
  </si>
  <si>
    <t xml:space="preserve">Культура  </t>
  </si>
  <si>
    <t>32 0 00 00000</t>
  </si>
  <si>
    <t xml:space="preserve">Муниципальная программа сельского поселения "Развитие сферы культуры" на 2016-2020 годы 
</t>
  </si>
  <si>
    <t>32 0 01 00000</t>
  </si>
  <si>
    <t>Основное мероприятие "Сохранение и развитие традиционной народной культуры, нематериального культурного наследия народов сельского поселения"</t>
  </si>
  <si>
    <t>32 0 01 40050</t>
  </si>
  <si>
    <t>Обеспечение деятельности (оказание услуг, выполнение работ) муниципальных учреждений (организаций)</t>
  </si>
  <si>
    <t>32 0 02 00000</t>
  </si>
  <si>
    <t>Основное мероприятие "Сохранение и развитие библиотечного дела"</t>
  </si>
  <si>
    <t>32 0 02 40050</t>
  </si>
  <si>
    <t>32 0 06 00000</t>
  </si>
  <si>
    <t xml:space="preserve">32 0 05 00000 </t>
  </si>
  <si>
    <t>Основное мероприятие «Социальное обеспечение работников бюджетной сферы»</t>
  </si>
  <si>
    <t>Предоставление мер социальной поддержки отдельным категориям граждан, работающим в государственных и муниципальных учреждениях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</si>
  <si>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35 0 00 00000 </t>
  </si>
  <si>
    <t xml:space="preserve">Муниципальная программа сельского поселения "Улучшение жилищных условий граждан" на 2016-2020 годы
</t>
  </si>
  <si>
    <t xml:space="preserve">35 0 01 00000 </t>
  </si>
  <si>
    <t>Основное мероприятие «Оказание социальной поддержки в обеспечении жильем молодых семей»</t>
  </si>
  <si>
    <t>0505</t>
  </si>
  <si>
    <t>Другие вопросы в области жилищно-коммунального хозяйства</t>
  </si>
  <si>
    <t>Основное мероприятие "Передача полномочий сельского поселения"</t>
  </si>
  <si>
    <t>Выполнение функций по проведению капитального ремонта и ремонта дорог, мостов</t>
  </si>
  <si>
    <t>34 1 04 47270</t>
  </si>
  <si>
    <t>ЦСР</t>
  </si>
  <si>
    <t>ВР</t>
  </si>
  <si>
    <t xml:space="preserve">Муниципальная программа сельского поселения "Развитие сферы культуры" на 2016-2020 годы
</t>
  </si>
  <si>
    <t>Основное мероприятие "Социальное обеспечение работников бюджетной сферы"</t>
  </si>
  <si>
    <t>Подпрограмма   "Обеспечение сохранности автомобильных дорог"</t>
  </si>
  <si>
    <t>Подпрограмма "Благоустройство территории"</t>
  </si>
  <si>
    <t>Основное мероприятие"Оказание социальной поддержки в обеспечении жильем молодых семей"</t>
  </si>
  <si>
    <t>Основное мероприятие "Обеспечение деятельности органов местного самоуправления"</t>
  </si>
  <si>
    <t>Глава сельского поселения</t>
  </si>
  <si>
    <t>Проведение открытого конкурса по отбору управляющих организаций</t>
  </si>
  <si>
    <t xml:space="preserve">37 0 00 00000 </t>
  </si>
  <si>
    <t xml:space="preserve">37 0 03 00000 </t>
  </si>
  <si>
    <t>37 0 06 00000</t>
  </si>
  <si>
    <t>91 0 00 4Н090</t>
  </si>
  <si>
    <t>Резервный фонд администрации сельского поселения</t>
  </si>
  <si>
    <t>Исполнение решений судов, вступивших в законную силу, оплата госудорственной пошлины</t>
  </si>
  <si>
    <t xml:space="preserve">                                                               Приложение 2</t>
  </si>
  <si>
    <t>Вед</t>
  </si>
  <si>
    <t>33 2 03 47200</t>
  </si>
  <si>
    <t>33 0 03 00000</t>
  </si>
  <si>
    <t>Муниципальная программа "Развитие сферы культуры Фроловского сельского поселения" на 2016-2020 годы</t>
  </si>
  <si>
    <t>Муниципальная программа "Обеспечение качественным жильем и услугами жилищно-коммунального хозяйства населения Фроловского сельского поселения" на 2016-2020 годы</t>
  </si>
  <si>
    <t>Муниципальная программа "Обеспечение безопасности населения и территории Фроловского сельского поселения"  на 2016-2020 годы</t>
  </si>
  <si>
    <t>Муниципальная программа "Совершенствование муниципального управления Фроловского сельского поселения" на 2016-2020 годы</t>
  </si>
  <si>
    <t>Муниципальная программа "Улучшение жилищных условий граждан Фроловского сельского поселения" на 2016-2020 годы</t>
  </si>
  <si>
    <t>Муниципальная программа "Развитие  дорожного хозяйства и благоустройство Фроловского сельского поселения" на 2016-2020 годы</t>
  </si>
  <si>
    <t xml:space="preserve">  Приложение 7</t>
  </si>
  <si>
    <t xml:space="preserve">  Приложение 8</t>
  </si>
  <si>
    <t>Выполнение функций по признанию в установленном порядке жилых помещений муниципального жилищного фонда непригодными для проживания</t>
  </si>
  <si>
    <t>91 0 00 47290</t>
  </si>
  <si>
    <t>Оценка рыночной стоимости муниципального имущества для целей реализации (или списания с баланса)</t>
  </si>
  <si>
    <t>36 0 04 4М030</t>
  </si>
  <si>
    <t>Техническая паспортизация объектов недвижимого имущества с постановкой на государственный кадастровый учет и снятие с государственного кадастрового учета</t>
  </si>
  <si>
    <t>36 0 04 4М050</t>
  </si>
  <si>
    <t>Проектирование, строительство (реконструкция) автомобильных дорог общего пользования местного значения</t>
  </si>
  <si>
    <t>34 1 02 00000</t>
  </si>
  <si>
    <t>Основное мероприятие "Строительство (реконструкция) автомобильных дорог местного значения"</t>
  </si>
  <si>
    <t>33 0 02 4Ж010</t>
  </si>
  <si>
    <t>Содержание, капитальный ремонт и ремонт систем коммунального комплекса, находящихся в муниципальной собственности, а также бесхозяйных систем коммунального комплекса</t>
  </si>
  <si>
    <t>Основное мероприятие «Содержание и ремонт объектов коммунально-инженерной инфраструктуры"</t>
  </si>
  <si>
    <t>33 0 02 00000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</si>
  <si>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</si>
  <si>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32 0 06 4К050</t>
  </si>
  <si>
    <t>Прочие мероприятия по приведению муниципальных учреждений (организаций) в нормативное состояние</t>
  </si>
  <si>
    <t>Администрирование государственных полномочий по организации проведения мероприятий по отлову, содержанию, эвтаназии и утилизации (кремации) умерших в период содержания и эвтаназированных безнадзорных животных</t>
  </si>
  <si>
    <t>0405</t>
  </si>
  <si>
    <t>34 1 02 40120</t>
  </si>
  <si>
    <t>-</t>
  </si>
  <si>
    <t>01 03 01 00 10 0000 710</t>
  </si>
  <si>
    <t>Получение бюджетом Фроловского сельского поселения кредитов, полученных из бюджета Пермского муниципального района в валюте Российской Федерации</t>
  </si>
  <si>
    <t>01 03 01 00 10 0000 810</t>
  </si>
  <si>
    <t>Погашение бюджетом Фроловского сельского поселения кредитов, полученного из бюджета Пермского муниципального района в валюте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</si>
  <si>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</si>
  <si>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</si>
  <si>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</si>
  <si>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</si>
  <si>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Администрация Фроловского сельского поселения</t>
  </si>
  <si>
    <t xml:space="preserve">Основное меропрятие "Передача полномочий сельского поселения" </t>
  </si>
  <si>
    <t>Осуществление мероприятий по профилактике терроризма и экстремизма, и защиты от ЧС</t>
  </si>
  <si>
    <t>Сельское хозяйство и рыболовство</t>
  </si>
  <si>
    <t>КВД</t>
  </si>
  <si>
    <t xml:space="preserve">Наименование кода вида источников внутреннего финансирования  бюджета </t>
  </si>
  <si>
    <t>Показатели бюджетной росписи на год</t>
  </si>
  <si>
    <t>ИСТОЧНИКИ ФИНАНСИРОВАНИЯ ДЕФИЦИТА БЮДЖЕТА -всего</t>
  </si>
  <si>
    <t xml:space="preserve">Показатели кассового плана на отчетный период  </t>
  </si>
  <si>
    <t>Кассовое исполнение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</si>
  <si>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</si>
  <si>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</si>
  <si>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1 11 05025 10 1000 120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</si>
  <si>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</si>
  <si>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91 0 00 40030</t>
  </si>
  <si>
    <t>33 0 04 S9601</t>
  </si>
  <si>
    <t>0107</t>
  </si>
  <si>
    <t>Проведение референдумов</t>
  </si>
  <si>
    <t>Обеспечение проведения выборов и референдумов</t>
  </si>
  <si>
    <t>34 1 01 SТ200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</si>
  <si>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</si>
  <si>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Основное мероприятие «Передача полномочий сельского поселения"</t>
  </si>
  <si>
    <t>33 0 06 00000</t>
  </si>
  <si>
    <t>33 0 06 47200</t>
  </si>
  <si>
    <t>33 0 03 4Ж120</t>
  </si>
  <si>
    <t>Субсидия ООО "Юг-Сервис" для возмещения затрат по договору о технологическом присоединении к централизованным системам холодного водоснабжения и водоотведения реконструкции газовой котельной с.Фролы</t>
  </si>
  <si>
    <t>Субсидия на поддержку отрасли культуры</t>
  </si>
  <si>
    <t>300</t>
  </si>
  <si>
    <t>Социальное обеспечение и иные выплаты населению</t>
  </si>
  <si>
    <t>91 0 00 R5190</t>
  </si>
  <si>
    <t>0907</t>
  </si>
  <si>
    <t>Санитарно-эпидемиологическое благополучие</t>
  </si>
  <si>
    <t>0900</t>
  </si>
  <si>
    <t>Здравоохранение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</si>
  <si>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</si>
  <si>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</si>
  <si>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</si>
  <si>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</si>
  <si>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</si>
  <si>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</si>
  <si>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</si>
  <si>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</si>
  <si>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</si>
  <si>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</si>
  <si>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</si>
  <si>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</si>
  <si>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</si>
  <si>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</si>
  <si>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</si>
  <si>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</si>
  <si>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</si>
  <si>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сельских поселений от возврата организациями остатков субсидий прошлых лет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</si>
  <si>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</si>
  <si>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</si>
  <si>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</si>
  <si>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</si>
  <si>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</si>
  <si>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</si>
  <si>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219 00000 00 0000 000</t>
  </si>
  <si>
    <t>219 00000 10 0000 151</t>
  </si>
  <si>
    <t>219 60010 10 0000 151</t>
  </si>
  <si>
    <t>218 05030 10 0000 180</t>
  </si>
  <si>
    <t>218 05010 10 0000 180</t>
  </si>
  <si>
    <t>218 05000 10 0000 180</t>
  </si>
  <si>
    <t>218 00000 00 0000 180</t>
  </si>
  <si>
    <t>218 60010 10 0000 151</t>
  </si>
  <si>
    <t>218 00000 10 0000 151</t>
  </si>
  <si>
    <t>202 49999 10 0000 151</t>
  </si>
  <si>
    <t>202 49999 00 0000 151</t>
  </si>
  <si>
    <t>202 40000 00 0000 151</t>
  </si>
  <si>
    <t>202 35118 10 0000 151</t>
  </si>
  <si>
    <t>202 35118 00 0000 151</t>
  </si>
  <si>
    <t>202 30024 10 0000 151</t>
  </si>
  <si>
    <t>202 30024 00 0000 151</t>
  </si>
  <si>
    <t>202 30000 00 0000 151</t>
  </si>
  <si>
    <t>202 29999 10 0000 151</t>
  </si>
  <si>
    <t>202 29999 00 0000 151</t>
  </si>
  <si>
    <t>202 25519 10 0000 151</t>
  </si>
  <si>
    <t>202 25519 00 0000 151</t>
  </si>
  <si>
    <t>202 20216 00 0000 151</t>
  </si>
  <si>
    <t>202 20000 00 0000 151</t>
  </si>
  <si>
    <t>202 10000 00 0000 151</t>
  </si>
  <si>
    <t>Основное мероприятие «Поддержка организаций , оказывающих коммунальные услуги населению"</t>
  </si>
  <si>
    <t>91 0 00 2У100</t>
  </si>
  <si>
    <t>34 1 01 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</si>
  <si>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</si>
  <si>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33 0 01 47250</t>
  </si>
  <si>
    <t>Муниципальная программа «Формирование современной городской среды»</t>
  </si>
  <si>
    <t>Основное мероприятие «Мероприятия по благоустройству дворовых территорий»</t>
  </si>
  <si>
    <t>Реализация мероприятий по благоустройству дворовых территорий муниципальной программы формирования современной городской среды</t>
  </si>
  <si>
    <t>46 0 00 00000</t>
  </si>
  <si>
    <t>46 0 01 00000</t>
  </si>
  <si>
    <t>46 0 01 L5550</t>
  </si>
  <si>
    <t>91 0 00 10150</t>
  </si>
  <si>
    <t>Основное мероприятие "Приведение в нормативное состояние учреждений культуры"</t>
  </si>
  <si>
    <t>32 0 06 R5190</t>
  </si>
  <si>
    <t>91 0 00 2У090</t>
  </si>
  <si>
    <t>32 0 05 2С180</t>
  </si>
  <si>
    <t>36 0 05 2П040</t>
  </si>
  <si>
    <t>Исполнение обязательств по обслуживанию муниципального долга сельского поселения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</si>
  <si>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</si>
  <si>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</si>
  <si>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</si>
  <si>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 0 00 4Н220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</si>
  <si>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</si>
  <si>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</si>
  <si>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</si>
  <si>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116 00 000 00 0000 000</t>
  </si>
  <si>
    <t>116 51 000 02 0000 140</t>
  </si>
  <si>
    <t>116 51 040 02 0000 140</t>
  </si>
  <si>
    <t>тыс. руб</t>
  </si>
  <si>
    <t>тыс.руб</t>
  </si>
  <si>
    <t>Организация отдыха детей в каникулярное время</t>
  </si>
  <si>
    <t>Подготовка документов по согласованию переустройства и перепланировки жилых помещений</t>
  </si>
  <si>
    <t>Подготовка документов по переводу жилых помещений в нежилые помещения и нежилых помещений в жилые помещения</t>
  </si>
  <si>
    <t xml:space="preserve">1 01 02050 01 0000 110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</si>
  <si>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</si>
  <si>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</si>
  <si>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</si>
  <si>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</si>
  <si>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</si>
  <si>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</si>
  <si>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</si>
  <si>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</si>
  <si>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</si>
  <si>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202 25555 10 0000 150</t>
  </si>
  <si>
    <t>Субсидии бюджетам сельских поселений на реализацию программ формирования современной городской среды</t>
  </si>
  <si>
    <t>202 25 555 00 0000 150</t>
  </si>
  <si>
    <t>Субсидии бюджетам на реализацию программ формирования современной городской среды</t>
  </si>
  <si>
    <t>33 0 02 4Ж030</t>
  </si>
  <si>
    <t>Содержание и техническое обслуживание газопроводов и газового оборудования, находящихся в муниципальной собственности</t>
  </si>
  <si>
    <t>34 1 04 47320</t>
  </si>
  <si>
    <t>35 0 01 L4970</t>
  </si>
  <si>
    <t>Субсидии на обеспечение жильем молодых семей в размере 30-35% средней (расчетной) стоимости жилья</t>
  </si>
  <si>
    <t>37 0 01 4Б020</t>
  </si>
  <si>
    <t>Создание резервов материальных ресурсов для ликвидации чрезвычайных ситуаций природного и техногенного характера на территории сельского поселения и запасов в целях гражданской обороны</t>
  </si>
  <si>
    <t xml:space="preserve">37 0 01 00000 </t>
  </si>
  <si>
    <t>Основное мероприятие "Обеспечение эффективной защиты населения и территории сельского поселения от чрезвычайных ситуаций мирного и военного времени, других опасностей и происшествий, угрожающих их жизни, здоровью и имуществу, гражданская оборона"</t>
  </si>
  <si>
    <t>46 0 01 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</si>
  <si>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</si>
  <si>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Мероприятия по расселению жилищного фонда на территории Пермского края, признанного аварийным после 01 января 2012 г.</t>
  </si>
  <si>
    <t>400</t>
  </si>
  <si>
    <t>Основное мероприятие "Мероприятия по расселению аварийного жилищного фонда"</t>
  </si>
  <si>
    <t>Муниципальная программа "Расселение аварийного жилищного фонда"</t>
  </si>
  <si>
    <t>Капитальные вложения в объекты государственной (муниципальной) собственности</t>
  </si>
  <si>
    <t>49 0 00 00000</t>
  </si>
  <si>
    <t>49 0 01 00000</t>
  </si>
  <si>
    <t>49 0 01 SЖ160</t>
  </si>
  <si>
    <t>91 0 00 47170</t>
  </si>
  <si>
    <t>Выполнение части полномочий по осуществлению внутреннего муниципального финансового контроля</t>
  </si>
  <si>
    <t>91 0 00 47180</t>
  </si>
  <si>
    <t>Выполнение передаваемых полномочий поселений на осуществление функций организации и ведения бухгалтерского (бюджетного), статистического, налогового учета, отчетности и планирования</t>
  </si>
  <si>
    <t>91 0 00 4Н040</t>
  </si>
  <si>
    <t>Пенсии за выслугу лет лицам, замещавшим муниципальные должности сельского поселения, муниципальным служащим сельского поселения</t>
  </si>
  <si>
    <t>1001</t>
  </si>
  <si>
    <t>2021 год</t>
  </si>
  <si>
    <t>Муниципальная программа "Расселение аварийного жилищного фонда" на территории Фроловского сельского поселения на 2019 год</t>
  </si>
  <si>
    <t>Приложение 9</t>
  </si>
  <si>
    <t xml:space="preserve"> </t>
  </si>
  <si>
    <t>Перечень внутренних заимствований</t>
  </si>
  <si>
    <t>1.</t>
  </si>
  <si>
    <t>Получение кредитов из бюджета Пермского муниципального района</t>
  </si>
  <si>
    <t>1.1.</t>
  </si>
  <si>
    <t>задолженность на начало финансового года</t>
  </si>
  <si>
    <t>1.2.</t>
  </si>
  <si>
    <t>погашение основной суммы задолженности в финансовом году</t>
  </si>
  <si>
    <t xml:space="preserve">2. </t>
  </si>
  <si>
    <t>Договоры о предоставлении муниципальных гарантий муниципальныым образованием Фроловское сельское поселение</t>
  </si>
  <si>
    <t>2.1.</t>
  </si>
  <si>
    <t>Предоставление муниципальных гарантий в соответствии с заключенными договорами</t>
  </si>
  <si>
    <t xml:space="preserve">2.2. </t>
  </si>
  <si>
    <t>Исполнение обязательств в соответствии с договорами о предоставлении муниципальных гарантий</t>
  </si>
  <si>
    <t>34 1 01 1У040</t>
  </si>
  <si>
    <t>Предоставление иных межбюджетных трансфертов</t>
  </si>
  <si>
    <t>33 0 01 1У040</t>
  </si>
  <si>
    <t>3300140110</t>
  </si>
  <si>
    <t>Проектирование,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</si>
  <si>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91 0 00 4Н330</t>
  </si>
  <si>
    <t>Разработка схемы газораспределения и расчет газопотребления сельского поселения</t>
  </si>
  <si>
    <t>46 0 F2 55550</t>
  </si>
  <si>
    <t>Исполнение решений судов, вступивших в законную силу, оплата штрафных санкций надзорных органов, возложенных на юридическое лицо, оплата государственной пошлины</t>
  </si>
  <si>
    <t>91 0 00 47330</t>
  </si>
  <si>
    <t>Выполнение функций по реализации части мероприятий по переселению граждан из аварийного жилищного фонда</t>
  </si>
  <si>
    <t>32 0 06 L4670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</si>
  <si>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</si>
  <si>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49 0 F3 09602</t>
  </si>
  <si>
    <t>Реализация мероприятий по обеспечению устойчивого сокращения непригодного для проживания жилого фонда</t>
  </si>
  <si>
    <t>Основное мероприятие «Федеральный проект «Обеспечение устойчивого сокращения непригодного для проживания жилищного фонда»</t>
  </si>
  <si>
    <t>49 0 F3 00000</t>
  </si>
  <si>
    <t>46 0 F2 00000</t>
  </si>
  <si>
    <t>Реализация программ формирования современной городской среды</t>
  </si>
  <si>
    <t>Основное мероприятие «Федеральный проект «Формирование комфортной городской среды»</t>
  </si>
  <si>
    <t>202 25 467 10 0000 150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</si>
  <si>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</si>
  <si>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</si>
  <si>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</si>
  <si>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</si>
  <si>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</si>
  <si>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</si>
  <si>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114 02 000 00 0000 000</t>
  </si>
  <si>
    <t>114 02 050 10 0000 410</t>
  </si>
  <si>
    <t>114 02 052 10 0000 410</t>
  </si>
  <si>
    <t>113 00000 00 0000 000</t>
  </si>
  <si>
    <t>ДОХОДЫ ОТ ОКАЗАНИЯ ПЛАТНЫХ УСЛУГ (РАБОТ) И КОМПЕНСАЦИИ ЗАТРАТ ГОСУДАРСТВА</t>
  </si>
  <si>
    <t>113 02000 00 0000 130</t>
  </si>
  <si>
    <t>Доходы от компенсации затрат государства</t>
  </si>
  <si>
    <t>113 02060 00 0000 130</t>
  </si>
  <si>
    <t>Доходы, поступающие в порядке возмещения расходов, понесенных в связи с эксплуатацией имущества</t>
  </si>
  <si>
    <t>113 02065 10 0000 130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</si>
  <si>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</si>
  <si>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Оценка рыночной стоимости права на заключение договора аренды муниципального имущества</t>
  </si>
  <si>
    <t xml:space="preserve">36 0 06 00000 </t>
  </si>
  <si>
    <t>36 0 06 47260</t>
  </si>
  <si>
    <t>36 0 06 SП150</t>
  </si>
  <si>
    <t>Администрирование по приведению в нормативное состояние помещений, приобретению и установке модульных конструкций</t>
  </si>
  <si>
    <t>Приведение в нормативное состояние помещений, приобретение и установка модульных конструкций</t>
  </si>
  <si>
    <t>0309</t>
  </si>
  <si>
    <t>37 0 02 00000</t>
  </si>
  <si>
    <t>37 0 02 4Б040</t>
  </si>
  <si>
    <t>Основное мероприятие "Финансовое обеспечение непредвиденных расходов, в том числе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ситуаций, за счет средств резервного фонда сельского поселения"</t>
  </si>
  <si>
    <t>Защита населения и территории от чрезвычайных ситуаций природного и техногенного характера, гражданская оборона</t>
  </si>
  <si>
    <t>33 0 01 40110</t>
  </si>
  <si>
    <t>34 1 04 SТ040</t>
  </si>
  <si>
    <t>Снос систем коммунального комплекса и объектов социальной сферы, находящихся в муниципальной собственности (включая все необходимые работы связанные со сносом)</t>
  </si>
  <si>
    <t>91 0 00 40180</t>
  </si>
  <si>
    <t>Выполнение функций по реализации части мероприятий по переселению граждан из аварийного жилищного фонда, по расселению аварийного жилищного фонда, по сносу расселенных жилых домов и нежилых зданий (сооружений)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</si>
  <si>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</si>
  <si>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91 0 00 SP250</t>
  </si>
  <si>
    <t>Основное мероприятие «Поддержка организаций , оказывающих коммунальные услуги населению "</t>
  </si>
  <si>
    <t>Реализация мероприятий, направленных на комплексное развитие сельских территорий (Благоустройство сельских территорий)</t>
  </si>
  <si>
    <t>34 2 01 L5765</t>
  </si>
  <si>
    <t>Выполнение функций по организации благоустройства территории поселения в рамках реализации федерального проекта "Формирование комфортной городской среды"</t>
  </si>
  <si>
    <t>46 0 03 00000</t>
  </si>
  <si>
    <t>46 0 03 47340</t>
  </si>
  <si>
    <t>Основное мероприятие "Оказание социальной поддержки в обеспечении жильем молодых семей"</t>
  </si>
  <si>
    <t>Муниципальная программа сельского поселения "Улучшение жилищных условий граждан" на 2016-2020 годы</t>
  </si>
  <si>
    <t>35 0 00 00000</t>
  </si>
  <si>
    <t>35 0 01 00000</t>
  </si>
  <si>
    <t xml:space="preserve">Всего расходов за счет средств резервного фонда: 0 рублей </t>
  </si>
  <si>
    <t>2022 год</t>
  </si>
  <si>
    <t>9</t>
  </si>
  <si>
    <t>202 16001 10 0000 151</t>
  </si>
  <si>
    <t>202 16001 00 0000 151</t>
  </si>
  <si>
    <t>Отчет об исполнении расходов по ведомственной структуре расходов бюджета Фроловского сельского поселения за 1 квартал 2021 года</t>
  </si>
  <si>
    <t>Разработка проектов организации работ по сносу и снос расселенных аварийных домов</t>
  </si>
  <si>
    <t>91 0 00 40320</t>
  </si>
  <si>
    <t>Актуализация схемы водоснабжения и водоотведения населенных пунктов сельского поселения</t>
  </si>
  <si>
    <t>91 0 00 40340</t>
  </si>
  <si>
    <t>Выполнение функций по признанию в установленном порядке помещения жилым помещением, жилого помещения непригодным для проживания, многоквартирного дома аварийным и подлежащим сносу, садового дома жилым домом и жилого дома садовым домом</t>
  </si>
  <si>
    <t>Выполнение функций по организации отдыха детей в каникулярное время</t>
  </si>
  <si>
    <t>91 0 00 10210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</si>
  <si>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</si>
  <si>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</si>
  <si>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91 0 00 040320</t>
  </si>
  <si>
    <t>муниципального имущества  Фроловского сельского поселения                                                                                            за 1 квартал 2021 года</t>
  </si>
  <si>
    <t>2023 год</t>
  </si>
  <si>
    <t xml:space="preserve"> 2021 год</t>
  </si>
  <si>
    <t xml:space="preserve">к постановлению от 17.05.2021 № 168 </t>
  </si>
  <si>
    <t>Информация об исполнении бюджета по доходам Фроловского сельского поселения за 1 квартал 2021 года</t>
  </si>
  <si>
    <t>Информация об исполнении расходов бюджета Фроловского сельского поселения по целевым статьям (муниципальным программам и непрограммным направлениям деятельности), группам видов расходов классификации расходов бюджета за 1 квартал 2020 года</t>
  </si>
  <si>
    <t>Информация об исполнении источников финансирования дефицита бюджета Фроловского сельского поселения за 1 квартал 2020 года по кодам классификации источников финансирования дефицитов бюджетов</t>
  </si>
  <si>
    <t xml:space="preserve">                                                                                           к Решению Совета депутатов  от 27.05.2021 № 193</t>
  </si>
  <si>
    <t xml:space="preserve">   к Решению Совета депутатов от 27.05.2021 № 193  </t>
  </si>
  <si>
    <t xml:space="preserve">к решению Совета депутатов от 27.05.2021 № 193  </t>
  </si>
  <si>
    <t xml:space="preserve">к решению Совета депутатов  от 27.05.2021 № 193 </t>
  </si>
  <si>
    <t>Информация об исполнении использования средств резервного фонда администрации Фроловского сельского поселения за1 квартал 2021 года</t>
  </si>
  <si>
    <t xml:space="preserve"> к решению Совета депутатов от 27.05.2021 № 193</t>
  </si>
  <si>
    <t xml:space="preserve">Информация об исполнении плана приватизации </t>
  </si>
  <si>
    <t xml:space="preserve">Информация об исполнении перечня муниципальных программ, и объем их финансирования и исполнения Фроловского сельского поселения за 1 квартал 2021 года                                                                                                                                                                                             </t>
  </si>
  <si>
    <t xml:space="preserve">к решению Совета депутатов от 27.05.2021 № 193 </t>
  </si>
  <si>
    <t>Информация об исполнении расходования средств дорожного фонда Фроловского сельского поселения за 1 квартал 2020 года</t>
  </si>
  <si>
    <t>Информация об исполнении программ муниципальных заимствований Фроловского сельского поселения за 1 квартал 2021 года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</si>
</sst>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  <numFmt numFmtId="189" formatCode="0.0"/>
    <numFmt numFmtId="190" formatCode="0.000"/>
    <numFmt numFmtId="191" formatCode="#,##0.0"/>
    <numFmt numFmtId="192" formatCode="_(* #,##0.0_);_(* \(#,##0.0\);_(* &quot;-&quot;??_);_(@_)"/>
    <numFmt numFmtId="193" formatCode="_-* #,##0.0_р_._-;\-* #,##0.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_р_.;\-#,##0.0_р_."/>
    <numFmt numFmtId="199" formatCode="000"/>
    <numFmt numFmtId="200" formatCode="_-* #,##0.0_р_._-;\-* #,##0.0_р_._-;_-* &quot;-&quot;??_р_._-;_-@_-"/>
    <numFmt numFmtId="201" formatCode="0.0000"/>
    <numFmt numFmtId="202" formatCode="_-* #,##0.000_р_._-;\-* #,##0.000_р_._-;_-* &quot;-&quot;???_р_._-;_-@_-"/>
    <numFmt numFmtId="203" formatCode="?"/>
    <numFmt numFmtId="204" formatCode="#,##0.0_р_."/>
    <numFmt numFmtId="205" formatCode="#,##0.000_р_."/>
    <numFmt numFmtId="206" formatCode="#,##0.00_ ;\-#,##0.00\ "/>
    <numFmt numFmtId="207" formatCode="_(* #,##0.000_);_(* \(#,##0.000\);_(* &quot;-&quot;??_);_(@_)"/>
    <numFmt numFmtId="208" formatCode="_-* #,##0.0_р_._-;\-* #,##0.0_р_._-;_-* &quot;-&quot;_р_._-;_-@_-"/>
    <numFmt numFmtId="209" formatCode="#,##0.0_ ;\-#,##0.0\ "/>
    <numFmt numFmtId="210" formatCode="#,##0.000"/>
    <numFmt numFmtId="211" formatCode="#,##0.00_р_."/>
    <numFmt numFmtId="212" formatCode="_(* #,##0_);_(* \(#,##0\);_(* &quot;-&quot;??_);_(@_)"/>
    <numFmt numFmtId="213" formatCode="_-* #,##0.0_р_._-;\-* #,##0.0_р_._-;_-* &quot;-&quot;???_р_._-;_-@_-"/>
    <numFmt numFmtId="214" formatCode="[$-FC19]d\ mmmm\ yyyy\ &quot;г.&quot;"/>
    <numFmt numFmtId="215" formatCode="0.0000000"/>
    <numFmt numFmtId="216" formatCode="0.000000"/>
    <numFmt numFmtId="217" formatCode="0.00000000"/>
    <numFmt numFmtId="218" formatCode="0.00000"/>
  </numFmts>
  <fonts count="6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7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 Cyr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yr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" fontId="10" fillId="0" borderId="1" applyNumberFormat="0" applyProtection="0">
      <alignment horizontal="right" vertical="center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0" fillId="3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 vertical="top"/>
    </xf>
    <xf numFmtId="0" fontId="1" fillId="34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 vertical="top"/>
    </xf>
    <xf numFmtId="0" fontId="1" fillId="34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9" fillId="0" borderId="0" xfId="56" applyFont="1" applyFill="1" applyAlignment="1">
      <alignment vertical="center" wrapText="1"/>
      <protection/>
    </xf>
    <xf numFmtId="0" fontId="1" fillId="0" borderId="0" xfId="56" applyFill="1">
      <alignment/>
      <protection/>
    </xf>
    <xf numFmtId="0" fontId="1" fillId="0" borderId="0" xfId="56">
      <alignment/>
      <protection/>
    </xf>
    <xf numFmtId="0" fontId="1" fillId="0" borderId="11" xfId="58" applyFont="1" applyFill="1" applyBorder="1" applyAlignment="1">
      <alignment horizontal="center" vertical="top" wrapText="1"/>
      <protection/>
    </xf>
    <xf numFmtId="0" fontId="1" fillId="0" borderId="12" xfId="58" applyFont="1" applyFill="1" applyBorder="1" applyAlignment="1">
      <alignment horizontal="center" vertical="top" wrapText="1"/>
      <protection/>
    </xf>
    <xf numFmtId="0" fontId="15" fillId="0" borderId="11" xfId="58" applyFont="1" applyFill="1" applyBorder="1" applyAlignment="1">
      <alignment horizontal="center" vertical="top" wrapText="1"/>
      <protection/>
    </xf>
    <xf numFmtId="49" fontId="2" fillId="0" borderId="11" xfId="58" applyNumberFormat="1" applyFont="1" applyFill="1" applyBorder="1" applyAlignment="1">
      <alignment horizontal="center" vertical="top" wrapText="1"/>
      <protection/>
    </xf>
    <xf numFmtId="49" fontId="15" fillId="0" borderId="11" xfId="58" applyNumberFormat="1" applyFont="1" applyFill="1" applyBorder="1" applyAlignment="1">
      <alignment horizontal="center" vertical="top" wrapText="1"/>
      <protection/>
    </xf>
    <xf numFmtId="0" fontId="1" fillId="0" borderId="13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56" applyNumberFormat="1" applyFont="1" applyFill="1" applyAlignment="1">
      <alignment horizontal="right"/>
      <protection/>
    </xf>
    <xf numFmtId="0" fontId="1" fillId="0" borderId="0" xfId="54" applyFont="1">
      <alignment/>
      <protection/>
    </xf>
    <xf numFmtId="0" fontId="0" fillId="0" borderId="0" xfId="54">
      <alignment/>
      <protection/>
    </xf>
    <xf numFmtId="0" fontId="14" fillId="0" borderId="0" xfId="54" applyFont="1">
      <alignment/>
      <protection/>
    </xf>
    <xf numFmtId="0" fontId="8" fillId="0" borderId="11" xfId="54" applyFont="1" applyBorder="1" applyAlignment="1">
      <alignment horizontal="center" vertical="center" wrapText="1"/>
      <protection/>
    </xf>
    <xf numFmtId="0" fontId="0" fillId="34" borderId="0" xfId="54" applyFill="1">
      <alignment/>
      <protection/>
    </xf>
    <xf numFmtId="0" fontId="2" fillId="0" borderId="14" xfId="54" applyFont="1" applyBorder="1" applyAlignment="1">
      <alignment horizontal="center" vertical="center" wrapText="1"/>
      <protection/>
    </xf>
    <xf numFmtId="191" fontId="2" fillId="0" borderId="14" xfId="54" applyNumberFormat="1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189" fontId="15" fillId="0" borderId="0" xfId="54" applyNumberFormat="1" applyFont="1" applyBorder="1" applyAlignment="1">
      <alignment horizontal="center" vertical="center" wrapText="1"/>
      <protection/>
    </xf>
    <xf numFmtId="191" fontId="2" fillId="0" borderId="0" xfId="54" applyNumberFormat="1" applyFont="1" applyBorder="1" applyAlignment="1">
      <alignment horizontal="center" vertical="center" wrapText="1"/>
      <protection/>
    </xf>
    <xf numFmtId="189" fontId="2" fillId="0" borderId="0" xfId="54" applyNumberFormat="1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49" fontId="8" fillId="0" borderId="16" xfId="0" applyNumberFormat="1" applyFont="1" applyFill="1" applyBorder="1" applyAlignment="1">
      <alignment horizontal="center" vertical="center" wrapText="1"/>
    </xf>
    <xf numFmtId="49" fontId="20" fillId="0" borderId="16" xfId="61" applyNumberFormat="1" applyFont="1" applyFill="1" applyBorder="1" applyAlignment="1">
      <alignment horizontal="center" vertical="center" wrapText="1"/>
      <protection/>
    </xf>
    <xf numFmtId="49" fontId="8" fillId="0" borderId="16" xfId="61" applyNumberFormat="1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6" xfId="61" applyNumberFormat="1" applyFont="1" applyFill="1" applyBorder="1" applyAlignment="1">
      <alignment horizontal="left" vertical="center" wrapText="1"/>
      <protection/>
    </xf>
    <xf numFmtId="189" fontId="20" fillId="0" borderId="16" xfId="69" applyNumberFormat="1" applyFont="1" applyFill="1" applyBorder="1" applyAlignment="1">
      <alignment horizontal="center" vertical="center" wrapText="1"/>
    </xf>
    <xf numFmtId="49" fontId="20" fillId="34" borderId="16" xfId="0" applyNumberFormat="1" applyFont="1" applyFill="1" applyBorder="1" applyAlignment="1">
      <alignment horizontal="center" vertical="center"/>
    </xf>
    <xf numFmtId="49" fontId="20" fillId="34" borderId="16" xfId="61" applyNumberFormat="1" applyFont="1" applyFill="1" applyBorder="1" applyAlignment="1">
      <alignment horizontal="left" vertical="center" wrapText="1"/>
      <protection/>
    </xf>
    <xf numFmtId="189" fontId="20" fillId="34" borderId="16" xfId="61" applyNumberFormat="1" applyFont="1" applyFill="1" applyBorder="1" applyAlignment="1">
      <alignment horizontal="center" vertical="center" wrapText="1"/>
      <protection/>
    </xf>
    <xf numFmtId="49" fontId="8" fillId="34" borderId="16" xfId="0" applyNumberFormat="1" applyFont="1" applyFill="1" applyBorder="1" applyAlignment="1">
      <alignment horizontal="center"/>
    </xf>
    <xf numFmtId="49" fontId="8" fillId="34" borderId="16" xfId="61" applyNumberFormat="1" applyFont="1" applyFill="1" applyBorder="1" applyAlignment="1">
      <alignment horizontal="left" vertical="center" wrapText="1"/>
      <protection/>
    </xf>
    <xf numFmtId="49" fontId="8" fillId="34" borderId="16" xfId="61" applyNumberFormat="1" applyFont="1" applyFill="1" applyBorder="1" applyAlignment="1">
      <alignment horizontal="left" vertical="top" wrapText="1"/>
      <protection/>
    </xf>
    <xf numFmtId="189" fontId="8" fillId="34" borderId="16" xfId="61" applyNumberFormat="1" applyFont="1" applyFill="1" applyBorder="1" applyAlignment="1">
      <alignment horizontal="center" vertical="center" wrapText="1"/>
      <protection/>
    </xf>
    <xf numFmtId="49" fontId="8" fillId="34" borderId="16" xfId="0" applyNumberFormat="1" applyFont="1" applyFill="1" applyBorder="1" applyAlignment="1">
      <alignment horizontal="center" vertical="top"/>
    </xf>
    <xf numFmtId="49" fontId="8" fillId="34" borderId="16" xfId="0" applyNumberFormat="1" applyFont="1" applyFill="1" applyBorder="1" applyAlignment="1">
      <alignment horizontal="left" vertical="top" wrapText="1"/>
    </xf>
    <xf numFmtId="189" fontId="8" fillId="34" borderId="16" xfId="0" applyNumberFormat="1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/>
    </xf>
    <xf numFmtId="189" fontId="8" fillId="0" borderId="16" xfId="61" applyNumberFormat="1" applyFont="1" applyFill="1" applyBorder="1" applyAlignment="1">
      <alignment horizontal="center" vertical="center" wrapText="1"/>
      <protection/>
    </xf>
    <xf numFmtId="49" fontId="20" fillId="34" borderId="16" xfId="0" applyNumberFormat="1" applyFont="1" applyFill="1" applyBorder="1" applyAlignment="1">
      <alignment horizontal="center" vertical="top"/>
    </xf>
    <xf numFmtId="49" fontId="20" fillId="34" borderId="16" xfId="61" applyNumberFormat="1" applyFont="1" applyFill="1" applyBorder="1" applyAlignment="1">
      <alignment horizontal="left" vertical="top" wrapText="1"/>
      <protection/>
    </xf>
    <xf numFmtId="203" fontId="20" fillId="34" borderId="16" xfId="61" applyNumberFormat="1" applyFont="1" applyFill="1" applyBorder="1" applyAlignment="1">
      <alignment horizontal="left" vertical="top" wrapText="1"/>
      <protection/>
    </xf>
    <xf numFmtId="189" fontId="20" fillId="34" borderId="16" xfId="0" applyNumberFormat="1" applyFont="1" applyFill="1" applyBorder="1" applyAlignment="1">
      <alignment horizontal="center" vertical="center"/>
    </xf>
    <xf numFmtId="0" fontId="21" fillId="0" borderId="16" xfId="0" applyNumberFormat="1" applyFont="1" applyBorder="1" applyAlignment="1">
      <alignment horizontal="righ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>
      <alignment horizontal="left" vertical="top"/>
    </xf>
    <xf numFmtId="0" fontId="21" fillId="34" borderId="16" xfId="0" applyFont="1" applyFill="1" applyBorder="1" applyAlignment="1">
      <alignment horizontal="left" vertical="top" wrapText="1"/>
    </xf>
    <xf numFmtId="49" fontId="21" fillId="34" borderId="16" xfId="0" applyNumberFormat="1" applyFont="1" applyFill="1" applyBorder="1" applyAlignment="1" applyProtection="1">
      <alignment horizontal="right" vertical="top" wrapText="1"/>
      <protection locked="0"/>
    </xf>
    <xf numFmtId="0" fontId="21" fillId="34" borderId="16" xfId="0" applyFont="1" applyFill="1" applyBorder="1" applyAlignment="1">
      <alignment horizontal="left" vertical="top" wrapText="1"/>
    </xf>
    <xf numFmtId="49" fontId="21" fillId="34" borderId="16" xfId="0" applyNumberFormat="1" applyFont="1" applyFill="1" applyBorder="1" applyAlignment="1">
      <alignment horizontal="right" vertical="top" wrapText="1"/>
    </xf>
    <xf numFmtId="49" fontId="8" fillId="0" borderId="16" xfId="0" applyNumberFormat="1" applyFont="1" applyFill="1" applyBorder="1" applyAlignment="1">
      <alignment horizontal="center" vertical="top"/>
    </xf>
    <xf numFmtId="49" fontId="8" fillId="0" borderId="16" xfId="61" applyNumberFormat="1" applyFont="1" applyFill="1" applyBorder="1" applyAlignment="1">
      <alignment horizontal="left" vertical="top" wrapText="1"/>
      <protection/>
    </xf>
    <xf numFmtId="2" fontId="8" fillId="0" borderId="16" xfId="61" applyNumberFormat="1" applyFont="1" applyFill="1" applyBorder="1" applyAlignment="1">
      <alignment horizontal="left" vertical="top" wrapText="1"/>
      <protection/>
    </xf>
    <xf numFmtId="203" fontId="62" fillId="34" borderId="16" xfId="61" applyNumberFormat="1" applyFont="1" applyFill="1" applyBorder="1" applyAlignment="1">
      <alignment horizontal="left" vertical="top" wrapText="1"/>
      <protection/>
    </xf>
    <xf numFmtId="203" fontId="8" fillId="34" borderId="16" xfId="61" applyNumberFormat="1" applyFont="1" applyFill="1" applyBorder="1" applyAlignment="1">
      <alignment horizontal="left" vertical="top" wrapText="1"/>
      <protection/>
    </xf>
    <xf numFmtId="0" fontId="8" fillId="0" borderId="16" xfId="61" applyNumberFormat="1" applyFont="1" applyFill="1" applyBorder="1" applyAlignment="1">
      <alignment horizontal="left" vertical="top" wrapText="1"/>
      <protection/>
    </xf>
    <xf numFmtId="49" fontId="20" fillId="0" borderId="16" xfId="0" applyNumberFormat="1" applyFont="1" applyFill="1" applyBorder="1" applyAlignment="1">
      <alignment horizontal="center" vertical="top"/>
    </xf>
    <xf numFmtId="49" fontId="20" fillId="0" borderId="16" xfId="61" applyNumberFormat="1" applyFont="1" applyFill="1" applyBorder="1" applyAlignment="1">
      <alignment horizontal="left" vertical="top" wrapText="1"/>
      <protection/>
    </xf>
    <xf numFmtId="2" fontId="20" fillId="0" borderId="16" xfId="61" applyNumberFormat="1" applyFont="1" applyFill="1" applyBorder="1" applyAlignment="1">
      <alignment horizontal="left" vertical="top" wrapText="1"/>
      <protection/>
    </xf>
    <xf numFmtId="49" fontId="20" fillId="34" borderId="16" xfId="0" applyNumberFormat="1" applyFont="1" applyFill="1" applyBorder="1" applyAlignment="1">
      <alignment horizontal="center" vertical="justify"/>
    </xf>
    <xf numFmtId="49" fontId="20" fillId="34" borderId="16" xfId="0" applyNumberFormat="1" applyFont="1" applyFill="1" applyBorder="1" applyAlignment="1">
      <alignment horizontal="left" vertical="justify"/>
    </xf>
    <xf numFmtId="49" fontId="20" fillId="34" borderId="16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center" vertical="justify" wrapText="1"/>
    </xf>
    <xf numFmtId="0" fontId="8" fillId="0" borderId="16" xfId="0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left" vertical="top" wrapText="1"/>
    </xf>
    <xf numFmtId="49" fontId="21" fillId="34" borderId="16" xfId="0" applyNumberFormat="1" applyFont="1" applyFill="1" applyBorder="1" applyAlignment="1">
      <alignment horizontal="center" vertical="justify" wrapText="1"/>
    </xf>
    <xf numFmtId="0" fontId="8" fillId="34" borderId="16" xfId="0" applyFont="1" applyFill="1" applyBorder="1" applyAlignment="1">
      <alignment horizontal="left" vertical="justify"/>
    </xf>
    <xf numFmtId="0" fontId="8" fillId="34" borderId="16" xfId="0" applyFont="1" applyFill="1" applyBorder="1" applyAlignment="1">
      <alignment horizontal="left" vertical="top" wrapText="1"/>
    </xf>
    <xf numFmtId="189" fontId="8" fillId="34" borderId="16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justify" wrapText="1"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 horizontal="left" vertical="top"/>
    </xf>
    <xf numFmtId="49" fontId="8" fillId="0" borderId="16" xfId="0" applyNumberFormat="1" applyFont="1" applyFill="1" applyBorder="1" applyAlignment="1">
      <alignment horizontal="center" vertical="justify"/>
    </xf>
    <xf numFmtId="0" fontId="22" fillId="0" borderId="16" xfId="60" applyFont="1" applyFill="1" applyBorder="1" applyAlignment="1">
      <alignment horizontal="left" vertical="top" wrapText="1"/>
      <protection/>
    </xf>
    <xf numFmtId="0" fontId="62" fillId="34" borderId="16" xfId="0" applyFont="1" applyFill="1" applyBorder="1" applyAlignment="1">
      <alignment horizontal="left" vertical="top" wrapText="1"/>
    </xf>
    <xf numFmtId="49" fontId="20" fillId="0" borderId="16" xfId="61" applyNumberFormat="1" applyFont="1" applyFill="1" applyBorder="1" applyAlignment="1">
      <alignment horizontal="left" vertical="top"/>
      <protection/>
    </xf>
    <xf numFmtId="203" fontId="8" fillId="34" borderId="16" xfId="0" applyNumberFormat="1" applyFont="1" applyFill="1" applyBorder="1" applyAlignment="1">
      <alignment horizontal="left" vertical="top" wrapText="1"/>
    </xf>
    <xf numFmtId="0" fontId="20" fillId="34" borderId="16" xfId="0" applyNumberFormat="1" applyFont="1" applyFill="1" applyBorder="1" applyAlignment="1">
      <alignment horizontal="left" vertical="top" wrapText="1"/>
    </xf>
    <xf numFmtId="0" fontId="8" fillId="0" borderId="16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left" vertical="top" wrapText="1" shrinkToFit="1"/>
    </xf>
    <xf numFmtId="0" fontId="6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187" fontId="1" fillId="0" borderId="11" xfId="69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top"/>
    </xf>
    <xf numFmtId="0" fontId="1" fillId="34" borderId="11" xfId="0" applyNumberFormat="1" applyFont="1" applyFill="1" applyBorder="1" applyAlignment="1">
      <alignment horizontal="left" vertical="top" wrapText="1" shrinkToFit="1"/>
    </xf>
    <xf numFmtId="0" fontId="63" fillId="34" borderId="12" xfId="0" applyFont="1" applyFill="1" applyBorder="1" applyAlignment="1">
      <alignment wrapText="1"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/>
    </xf>
    <xf numFmtId="0" fontId="63" fillId="0" borderId="17" xfId="0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34" borderId="11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/>
    </xf>
    <xf numFmtId="189" fontId="64" fillId="0" borderId="18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191" fontId="1" fillId="0" borderId="11" xfId="0" applyNumberFormat="1" applyFont="1" applyFill="1" applyBorder="1" applyAlignment="1">
      <alignment horizontal="center" vertical="center"/>
    </xf>
    <xf numFmtId="191" fontId="63" fillId="0" borderId="18" xfId="0" applyNumberFormat="1" applyFont="1" applyBorder="1" applyAlignment="1">
      <alignment horizontal="center" vertical="center"/>
    </xf>
    <xf numFmtId="191" fontId="1" fillId="34" borderId="11" xfId="0" applyNumberFormat="1" applyFont="1" applyFill="1" applyBorder="1" applyAlignment="1">
      <alignment horizontal="center" vertical="center"/>
    </xf>
    <xf numFmtId="191" fontId="1" fillId="34" borderId="12" xfId="0" applyNumberFormat="1" applyFont="1" applyFill="1" applyBorder="1" applyAlignment="1">
      <alignment horizontal="center" vertical="center"/>
    </xf>
    <xf numFmtId="187" fontId="17" fillId="0" borderId="11" xfId="69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top" wrapText="1"/>
    </xf>
    <xf numFmtId="212" fontId="17" fillId="0" borderId="19" xfId="69" applyNumberFormat="1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 wrapText="1"/>
    </xf>
    <xf numFmtId="0" fontId="15" fillId="0" borderId="11" xfId="56" applyFont="1" applyFill="1" applyBorder="1" applyAlignment="1">
      <alignment vertical="top" wrapText="1"/>
      <protection/>
    </xf>
    <xf numFmtId="0" fontId="2" fillId="0" borderId="11" xfId="56" applyNumberFormat="1" applyFont="1" applyFill="1" applyBorder="1" applyAlignment="1">
      <alignment horizontal="left" vertical="top" wrapText="1"/>
      <protection/>
    </xf>
    <xf numFmtId="0" fontId="8" fillId="0" borderId="11" xfId="58" applyFont="1" applyFill="1" applyBorder="1" applyAlignment="1">
      <alignment horizontal="center" vertical="top" wrapText="1"/>
      <protection/>
    </xf>
    <xf numFmtId="212" fontId="8" fillId="0" borderId="11" xfId="69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89" fontId="63" fillId="0" borderId="1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212" fontId="1" fillId="0" borderId="11" xfId="69" applyNumberFormat="1" applyFont="1" applyFill="1" applyBorder="1" applyAlignment="1">
      <alignment vertical="center" wrapText="1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1" xfId="0" applyFont="1" applyBorder="1" applyAlignment="1">
      <alignment/>
    </xf>
    <xf numFmtId="191" fontId="64" fillId="0" borderId="18" xfId="0" applyNumberFormat="1" applyFont="1" applyBorder="1" applyAlignment="1">
      <alignment horizontal="center" vertical="center"/>
    </xf>
    <xf numFmtId="189" fontId="8" fillId="0" borderId="16" xfId="69" applyNumberFormat="1" applyFont="1" applyFill="1" applyBorder="1" applyAlignment="1">
      <alignment horizontal="center" vertical="center" wrapText="1"/>
    </xf>
    <xf numFmtId="189" fontId="63" fillId="0" borderId="18" xfId="0" applyNumberFormat="1" applyFont="1" applyBorder="1" applyAlignment="1">
      <alignment horizontal="center" vertical="center"/>
    </xf>
    <xf numFmtId="189" fontId="8" fillId="34" borderId="16" xfId="69" applyNumberFormat="1" applyFont="1" applyFill="1" applyBorder="1" applyAlignment="1">
      <alignment horizontal="center" vertical="center" wrapText="1"/>
    </xf>
    <xf numFmtId="0" fontId="65" fillId="34" borderId="0" xfId="0" applyFont="1" applyFill="1" applyAlignment="1">
      <alignment horizontal="center" vertical="center"/>
    </xf>
    <xf numFmtId="0" fontId="62" fillId="0" borderId="16" xfId="0" applyNumberFormat="1" applyFont="1" applyBorder="1" applyAlignment="1">
      <alignment horizontal="right" vertical="top" wrapText="1"/>
    </xf>
    <xf numFmtId="0" fontId="62" fillId="0" borderId="16" xfId="0" applyFont="1" applyBorder="1" applyAlignment="1">
      <alignment horizontal="left" vertical="top" wrapText="1"/>
    </xf>
    <xf numFmtId="189" fontId="62" fillId="0" borderId="16" xfId="69" applyNumberFormat="1" applyFont="1" applyFill="1" applyBorder="1" applyAlignment="1">
      <alignment horizontal="center" vertical="center" wrapText="1"/>
    </xf>
    <xf numFmtId="189" fontId="66" fillId="0" borderId="16" xfId="69" applyNumberFormat="1" applyFont="1" applyFill="1" applyBorder="1" applyAlignment="1">
      <alignment horizontal="center" vertical="center" wrapText="1"/>
    </xf>
    <xf numFmtId="191" fontId="1" fillId="34" borderId="17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top"/>
    </xf>
    <xf numFmtId="0" fontId="1" fillId="34" borderId="12" xfId="0" applyNumberFormat="1" applyFont="1" applyFill="1" applyBorder="1" applyAlignment="1">
      <alignment horizontal="left" vertical="top" wrapText="1" shrinkToFit="1"/>
    </xf>
    <xf numFmtId="189" fontId="20" fillId="34" borderId="16" xfId="61" applyNumberFormat="1" applyFont="1" applyFill="1" applyBorder="1" applyAlignment="1">
      <alignment horizontal="center" vertical="center"/>
      <protection/>
    </xf>
    <xf numFmtId="191" fontId="1" fillId="34" borderId="19" xfId="0" applyNumberFormat="1" applyFont="1" applyFill="1" applyBorder="1" applyAlignment="1">
      <alignment horizontal="center" vertical="center"/>
    </xf>
    <xf numFmtId="191" fontId="3" fillId="34" borderId="11" xfId="0" applyNumberFormat="1" applyFont="1" applyFill="1" applyBorder="1" applyAlignment="1">
      <alignment horizontal="center" vertical="center"/>
    </xf>
    <xf numFmtId="0" fontId="15" fillId="0" borderId="19" xfId="54" applyFont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189" fontId="15" fillId="0" borderId="11" xfId="54" applyNumberFormat="1" applyFont="1" applyBorder="1" applyAlignment="1">
      <alignment horizontal="center" vertical="center" wrapText="1"/>
      <protection/>
    </xf>
    <xf numFmtId="191" fontId="2" fillId="0" borderId="11" xfId="54" applyNumberFormat="1" applyFont="1" applyBorder="1" applyAlignment="1">
      <alignment horizontal="center" vertical="center" wrapText="1"/>
      <protection/>
    </xf>
    <xf numFmtId="189" fontId="2" fillId="0" borderId="11" xfId="54" applyNumberFormat="1" applyFont="1" applyBorder="1" applyAlignment="1">
      <alignment horizontal="center" vertical="center" wrapText="1"/>
      <protection/>
    </xf>
    <xf numFmtId="0" fontId="20" fillId="0" borderId="19" xfId="54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top" wrapText="1"/>
    </xf>
    <xf numFmtId="189" fontId="1" fillId="0" borderId="11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2" fontId="8" fillId="34" borderId="16" xfId="61" applyNumberFormat="1" applyFont="1" applyFill="1" applyBorder="1" applyAlignment="1">
      <alignment horizontal="left" vertical="top" wrapText="1"/>
      <protection/>
    </xf>
    <xf numFmtId="189" fontId="20" fillId="34" borderId="16" xfId="69" applyNumberFormat="1" applyFont="1" applyFill="1" applyBorder="1" applyAlignment="1">
      <alignment horizontal="center" vertical="center" wrapText="1"/>
    </xf>
    <xf numFmtId="187" fontId="1" fillId="34" borderId="11" xfId="69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 horizontal="center"/>
    </xf>
    <xf numFmtId="4" fontId="1" fillId="34" borderId="0" xfId="0" applyNumberFormat="1" applyFont="1" applyFill="1" applyAlignment="1">
      <alignment horizontal="center" vertical="top" wrapText="1"/>
    </xf>
    <xf numFmtId="212" fontId="1" fillId="34" borderId="19" xfId="69" applyNumberFormat="1" applyFont="1" applyFill="1" applyBorder="1" applyAlignment="1">
      <alignment horizontal="center" wrapText="1"/>
    </xf>
    <xf numFmtId="4" fontId="63" fillId="34" borderId="0" xfId="0" applyNumberFormat="1" applyFont="1" applyFill="1" applyAlignment="1">
      <alignment horizontal="center"/>
    </xf>
    <xf numFmtId="0" fontId="63" fillId="34" borderId="0" xfId="0" applyFont="1" applyFill="1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/>
    </xf>
    <xf numFmtId="0" fontId="64" fillId="34" borderId="0" xfId="0" applyFont="1" applyFill="1" applyAlignment="1">
      <alignment horizontal="center"/>
    </xf>
    <xf numFmtId="191" fontId="1" fillId="34" borderId="18" xfId="0" applyNumberFormat="1" applyFont="1" applyFill="1" applyBorder="1" applyAlignment="1">
      <alignment horizontal="center" vertical="center"/>
    </xf>
    <xf numFmtId="191" fontId="1" fillId="34" borderId="20" xfId="0" applyNumberFormat="1" applyFont="1" applyFill="1" applyBorder="1" applyAlignment="1">
      <alignment horizontal="center" vertical="center"/>
    </xf>
    <xf numFmtId="191" fontId="1" fillId="34" borderId="21" xfId="0" applyNumberFormat="1" applyFont="1" applyFill="1" applyBorder="1" applyAlignment="1">
      <alignment horizontal="center" vertical="center"/>
    </xf>
    <xf numFmtId="191" fontId="1" fillId="34" borderId="14" xfId="0" applyNumberFormat="1" applyFont="1" applyFill="1" applyBorder="1" applyAlignment="1">
      <alignment horizontal="center" vertical="center"/>
    </xf>
    <xf numFmtId="189" fontId="1" fillId="0" borderId="11" xfId="56" applyNumberFormat="1" applyBorder="1" applyAlignment="1">
      <alignment horizontal="center"/>
      <protection/>
    </xf>
    <xf numFmtId="0" fontId="1" fillId="0" borderId="0" xfId="0" applyFont="1" applyAlignment="1">
      <alignment/>
    </xf>
    <xf numFmtId="187" fontId="1" fillId="0" borderId="0" xfId="69" applyFont="1" applyFill="1" applyAlignment="1">
      <alignment/>
    </xf>
    <xf numFmtId="0" fontId="20" fillId="0" borderId="16" xfId="0" applyFont="1" applyFill="1" applyBorder="1" applyAlignment="1">
      <alignment horizontal="left" vertical="top"/>
    </xf>
    <xf numFmtId="0" fontId="24" fillId="34" borderId="16" xfId="0" applyFont="1" applyFill="1" applyBorder="1" applyAlignment="1">
      <alignment horizontal="left" vertical="top" wrapText="1"/>
    </xf>
    <xf numFmtId="0" fontId="66" fillId="34" borderId="16" xfId="0" applyFont="1" applyFill="1" applyBorder="1" applyAlignment="1">
      <alignment horizontal="left" vertical="top" wrapText="1"/>
    </xf>
    <xf numFmtId="49" fontId="8" fillId="34" borderId="16" xfId="0" applyNumberFormat="1" applyFont="1" applyFill="1" applyBorder="1" applyAlignment="1">
      <alignment horizontal="center" vertical="justify"/>
    </xf>
    <xf numFmtId="0" fontId="22" fillId="34" borderId="16" xfId="60" applyFont="1" applyFill="1" applyBorder="1" applyAlignment="1">
      <alignment horizontal="left" vertical="top" wrapText="1"/>
      <protection/>
    </xf>
    <xf numFmtId="0" fontId="20" fillId="34" borderId="16" xfId="0" applyFont="1" applyFill="1" applyBorder="1" applyAlignment="1">
      <alignment horizontal="left" vertical="justify"/>
    </xf>
    <xf numFmtId="0" fontId="25" fillId="34" borderId="16" xfId="60" applyFont="1" applyFill="1" applyBorder="1" applyAlignment="1">
      <alignment horizontal="left" vertical="top" wrapText="1"/>
      <protection/>
    </xf>
    <xf numFmtId="0" fontId="8" fillId="34" borderId="16" xfId="0" applyFont="1" applyFill="1" applyBorder="1" applyAlignment="1">
      <alignment horizontal="left" vertical="justify" wrapText="1"/>
    </xf>
    <xf numFmtId="189" fontId="8" fillId="34" borderId="16" xfId="0" applyNumberFormat="1" applyFont="1" applyFill="1" applyBorder="1" applyAlignment="1">
      <alignment horizontal="center" vertical="center" wrapText="1"/>
    </xf>
    <xf numFmtId="49" fontId="24" fillId="34" borderId="16" xfId="0" applyNumberFormat="1" applyFont="1" applyFill="1" applyBorder="1" applyAlignment="1">
      <alignment horizontal="center" vertical="justify" wrapText="1"/>
    </xf>
    <xf numFmtId="0" fontId="20" fillId="34" borderId="16" xfId="0" applyFont="1" applyFill="1" applyBorder="1" applyAlignment="1">
      <alignment horizontal="left" vertical="top" wrapText="1"/>
    </xf>
    <xf numFmtId="49" fontId="8" fillId="34" borderId="16" xfId="0" applyNumberFormat="1" applyFont="1" applyFill="1" applyBorder="1" applyAlignment="1">
      <alignment horizontal="center" vertical="justify" wrapText="1"/>
    </xf>
    <xf numFmtId="0" fontId="8" fillId="34" borderId="16" xfId="0" applyFont="1" applyFill="1" applyBorder="1" applyAlignment="1">
      <alignment horizontal="left" vertical="top" wrapText="1"/>
    </xf>
    <xf numFmtId="49" fontId="24" fillId="0" borderId="16" xfId="0" applyNumberFormat="1" applyFont="1" applyFill="1" applyBorder="1" applyAlignment="1">
      <alignment horizontal="center" vertical="justify" wrapText="1"/>
    </xf>
    <xf numFmtId="0" fontId="20" fillId="0" borderId="16" xfId="0" applyFont="1" applyFill="1" applyBorder="1" applyAlignment="1">
      <alignment horizontal="left" vertical="justify" wrapText="1"/>
    </xf>
    <xf numFmtId="0" fontId="20" fillId="0" borderId="16" xfId="0" applyFont="1" applyFill="1" applyBorder="1" applyAlignment="1">
      <alignment horizontal="left" vertical="top" wrapText="1"/>
    </xf>
    <xf numFmtId="49" fontId="20" fillId="0" borderId="16" xfId="0" applyNumberFormat="1" applyFont="1" applyFill="1" applyBorder="1" applyAlignment="1">
      <alignment horizontal="center" vertical="justify" wrapText="1"/>
    </xf>
    <xf numFmtId="0" fontId="9" fillId="34" borderId="0" xfId="0" applyFont="1" applyFill="1" applyAlignment="1">
      <alignment/>
    </xf>
    <xf numFmtId="190" fontId="8" fillId="34" borderId="16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189" fontId="62" fillId="34" borderId="16" xfId="61" applyNumberFormat="1" applyFont="1" applyFill="1" applyBorder="1" applyAlignment="1">
      <alignment horizontal="center" vertical="center" wrapText="1"/>
      <protection/>
    </xf>
    <xf numFmtId="189" fontId="62" fillId="34" borderId="16" xfId="0" applyNumberFormat="1" applyFont="1" applyFill="1" applyBorder="1" applyAlignment="1">
      <alignment horizontal="center" vertical="center"/>
    </xf>
    <xf numFmtId="189" fontId="8" fillId="34" borderId="16" xfId="69" applyNumberFormat="1" applyFont="1" applyFill="1" applyBorder="1" applyAlignment="1">
      <alignment horizontal="center" vertical="center"/>
    </xf>
    <xf numFmtId="189" fontId="20" fillId="34" borderId="16" xfId="69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190" fontId="1" fillId="34" borderId="0" xfId="0" applyNumberFormat="1" applyFont="1" applyFill="1" applyAlignment="1">
      <alignment horizontal="center"/>
    </xf>
    <xf numFmtId="191" fontId="63" fillId="34" borderId="11" xfId="0" applyNumberFormat="1" applyFont="1" applyFill="1" applyBorder="1" applyAlignment="1">
      <alignment horizontal="center" vertical="center"/>
    </xf>
    <xf numFmtId="191" fontId="1" fillId="34" borderId="22" xfId="0" applyNumberFormat="1" applyFont="1" applyFill="1" applyBorder="1" applyAlignment="1">
      <alignment horizontal="center" vertical="center"/>
    </xf>
    <xf numFmtId="191" fontId="15" fillId="0" borderId="19" xfId="54" applyNumberFormat="1" applyFont="1" applyBorder="1" applyAlignment="1">
      <alignment horizontal="center" vertical="center" wrapText="1"/>
      <protection/>
    </xf>
    <xf numFmtId="0" fontId="63" fillId="34" borderId="12" xfId="0" applyFont="1" applyFill="1" applyBorder="1" applyAlignment="1">
      <alignment vertical="top" wrapText="1"/>
    </xf>
    <xf numFmtId="191" fontId="64" fillId="34" borderId="18" xfId="0" applyNumberFormat="1" applyFont="1" applyFill="1" applyBorder="1" applyAlignment="1">
      <alignment horizontal="center" vertical="center"/>
    </xf>
    <xf numFmtId="189" fontId="64" fillId="34" borderId="18" xfId="0" applyNumberFormat="1" applyFont="1" applyFill="1" applyBorder="1" applyAlignment="1">
      <alignment horizontal="center" vertical="center"/>
    </xf>
    <xf numFmtId="191" fontId="63" fillId="34" borderId="15" xfId="0" applyNumberFormat="1" applyFont="1" applyFill="1" applyBorder="1" applyAlignment="1">
      <alignment horizontal="center" vertical="center"/>
    </xf>
    <xf numFmtId="191" fontId="3" fillId="34" borderId="18" xfId="0" applyNumberFormat="1" applyFont="1" applyFill="1" applyBorder="1" applyAlignment="1">
      <alignment horizontal="center" vertical="center"/>
    </xf>
    <xf numFmtId="189" fontId="3" fillId="34" borderId="18" xfId="0" applyNumberFormat="1" applyFont="1" applyFill="1" applyBorder="1" applyAlignment="1">
      <alignment horizontal="center" vertical="center"/>
    </xf>
    <xf numFmtId="191" fontId="63" fillId="34" borderId="19" xfId="0" applyNumberFormat="1" applyFont="1" applyFill="1" applyBorder="1" applyAlignment="1">
      <alignment horizontal="center" vertical="center"/>
    </xf>
    <xf numFmtId="191" fontId="63" fillId="34" borderId="18" xfId="0" applyNumberFormat="1" applyFont="1" applyFill="1" applyBorder="1" applyAlignment="1">
      <alignment horizontal="center" vertical="center"/>
    </xf>
    <xf numFmtId="191" fontId="63" fillId="34" borderId="20" xfId="0" applyNumberFormat="1" applyFont="1" applyFill="1" applyBorder="1" applyAlignment="1">
      <alignment horizontal="center" vertical="center"/>
    </xf>
    <xf numFmtId="191" fontId="63" fillId="34" borderId="12" xfId="0" applyNumberFormat="1" applyFont="1" applyFill="1" applyBorder="1" applyAlignment="1">
      <alignment horizontal="center" vertical="center"/>
    </xf>
    <xf numFmtId="191" fontId="63" fillId="34" borderId="22" xfId="0" applyNumberFormat="1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vertical="top" wrapText="1"/>
    </xf>
    <xf numFmtId="0" fontId="1" fillId="34" borderId="11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left" vertical="top" wrapText="1" shrinkToFit="1"/>
    </xf>
    <xf numFmtId="49" fontId="1" fillId="34" borderId="11" xfId="0" applyNumberFormat="1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left" vertical="center" wrapText="1" shrinkToFit="1"/>
    </xf>
    <xf numFmtId="0" fontId="3" fillId="34" borderId="11" xfId="0" applyNumberFormat="1" applyFont="1" applyFill="1" applyBorder="1" applyAlignment="1">
      <alignment horizontal="left" vertical="top" wrapText="1"/>
    </xf>
    <xf numFmtId="0" fontId="64" fillId="34" borderId="11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wrapText="1"/>
    </xf>
    <xf numFmtId="0" fontId="23" fillId="34" borderId="12" xfId="0" applyNumberFormat="1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vertical="center" wrapText="1"/>
    </xf>
    <xf numFmtId="0" fontId="23" fillId="34" borderId="15" xfId="0" applyFont="1" applyFill="1" applyBorder="1" applyAlignment="1">
      <alignment vertical="center" wrapText="1"/>
    </xf>
    <xf numFmtId="0" fontId="67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vertical="center" wrapText="1"/>
    </xf>
    <xf numFmtId="191" fontId="63" fillId="34" borderId="13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191" fontId="3" fillId="34" borderId="12" xfId="0" applyNumberFormat="1" applyFont="1" applyFill="1" applyBorder="1" applyAlignment="1">
      <alignment horizontal="center" vertical="center"/>
    </xf>
    <xf numFmtId="191" fontId="64" fillId="34" borderId="11" xfId="0" applyNumberFormat="1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left" vertical="center" wrapText="1"/>
    </xf>
    <xf numFmtId="0" fontId="63" fillId="34" borderId="11" xfId="0" applyFont="1" applyFill="1" applyBorder="1" applyAlignment="1">
      <alignment horizontal="left" vertical="top" wrapText="1"/>
    </xf>
    <xf numFmtId="0" fontId="63" fillId="34" borderId="11" xfId="0" applyFont="1" applyFill="1" applyBorder="1" applyAlignment="1">
      <alignment wrapText="1"/>
    </xf>
    <xf numFmtId="191" fontId="63" fillId="34" borderId="17" xfId="0" applyNumberFormat="1" applyFont="1" applyFill="1" applyBorder="1" applyAlignment="1">
      <alignment horizontal="center" vertical="center"/>
    </xf>
    <xf numFmtId="0" fontId="63" fillId="34" borderId="11" xfId="0" applyNumberFormat="1" applyFont="1" applyFill="1" applyBorder="1" applyAlignment="1">
      <alignment horizontal="left" vertical="center" wrapText="1"/>
    </xf>
    <xf numFmtId="191" fontId="63" fillId="34" borderId="21" xfId="0" applyNumberFormat="1" applyFont="1" applyFill="1" applyBorder="1" applyAlignment="1">
      <alignment horizontal="center" vertical="center"/>
    </xf>
    <xf numFmtId="191" fontId="63" fillId="34" borderId="23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vertical="center" wrapText="1"/>
    </xf>
    <xf numFmtId="191" fontId="63" fillId="34" borderId="14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top" wrapText="1"/>
    </xf>
    <xf numFmtId="191" fontId="64" fillId="34" borderId="19" xfId="0" applyNumberFormat="1" applyFont="1" applyFill="1" applyBorder="1" applyAlignment="1">
      <alignment horizontal="center" vertical="center"/>
    </xf>
    <xf numFmtId="189" fontId="64" fillId="34" borderId="21" xfId="0" applyNumberFormat="1" applyFont="1" applyFill="1" applyBorder="1" applyAlignment="1">
      <alignment horizontal="center" vertical="center"/>
    </xf>
    <xf numFmtId="49" fontId="15" fillId="34" borderId="11" xfId="0" applyNumberFormat="1" applyFont="1" applyFill="1" applyBorder="1" applyAlignment="1">
      <alignment horizontal="left" vertical="top" wrapText="1"/>
    </xf>
    <xf numFmtId="191" fontId="2" fillId="0" borderId="11" xfId="0" applyNumberFormat="1" applyFont="1" applyFill="1" applyBorder="1" applyAlignment="1">
      <alignment horizontal="center" vertical="top" wrapText="1"/>
    </xf>
    <xf numFmtId="189" fontId="2" fillId="0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49" fontId="5" fillId="34" borderId="0" xfId="0" applyNumberFormat="1" applyFont="1" applyFill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89" fontId="3" fillId="0" borderId="11" xfId="0" applyNumberFormat="1" applyFont="1" applyBorder="1" applyAlignment="1">
      <alignment/>
    </xf>
    <xf numFmtId="0" fontId="8" fillId="0" borderId="0" xfId="0" applyFont="1" applyFill="1" applyAlignment="1">
      <alignment horizontal="right"/>
    </xf>
    <xf numFmtId="0" fontId="62" fillId="34" borderId="0" xfId="0" applyFont="1" applyFill="1" applyAlignment="1">
      <alignment horizontal="right"/>
    </xf>
    <xf numFmtId="0" fontId="8" fillId="0" borderId="13" xfId="0" applyFont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8" fillId="0" borderId="0" xfId="56" applyFont="1" applyAlignment="1">
      <alignment horizontal="right"/>
      <protection/>
    </xf>
    <xf numFmtId="49" fontId="1" fillId="35" borderId="11" xfId="0" applyNumberFormat="1" applyFont="1" applyFill="1" applyBorder="1" applyAlignment="1">
      <alignment horizontal="center" vertical="top"/>
    </xf>
    <xf numFmtId="0" fontId="23" fillId="35" borderId="11" xfId="0" applyFont="1" applyFill="1" applyBorder="1" applyAlignment="1">
      <alignment vertical="center" wrapText="1"/>
    </xf>
    <xf numFmtId="191" fontId="1" fillId="35" borderId="11" xfId="0" applyNumberFormat="1" applyFont="1" applyFill="1" applyBorder="1" applyAlignment="1">
      <alignment horizontal="center" vertical="center"/>
    </xf>
    <xf numFmtId="191" fontId="64" fillId="35" borderId="18" xfId="0" applyNumberFormat="1" applyFont="1" applyFill="1" applyBorder="1" applyAlignment="1">
      <alignment horizontal="center" vertical="center"/>
    </xf>
    <xf numFmtId="189" fontId="64" fillId="35" borderId="18" xfId="0" applyNumberFormat="1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vertical="center" wrapText="1"/>
    </xf>
    <xf numFmtId="0" fontId="2" fillId="34" borderId="0" xfId="0" applyFont="1" applyFill="1" applyAlignment="1">
      <alignment horizontal="center"/>
    </xf>
    <xf numFmtId="49" fontId="5" fillId="34" borderId="0" xfId="0" applyNumberFormat="1" applyFont="1" applyFill="1" applyAlignment="1">
      <alignment horizontal="center" wrapText="1"/>
    </xf>
    <xf numFmtId="189" fontId="63" fillId="34" borderId="18" xfId="0" applyNumberFormat="1" applyFont="1" applyFill="1" applyBorder="1" applyAlignment="1">
      <alignment horizontal="center" vertical="center"/>
    </xf>
    <xf numFmtId="189" fontId="1" fillId="34" borderId="11" xfId="69" applyNumberFormat="1" applyFont="1" applyFill="1" applyBorder="1" applyAlignment="1">
      <alignment horizontal="center" vertical="center"/>
    </xf>
    <xf numFmtId="189" fontId="1" fillId="34" borderId="11" xfId="0" applyNumberFormat="1" applyFont="1" applyFill="1" applyBorder="1" applyAlignment="1">
      <alignment horizontal="center" vertical="center"/>
    </xf>
    <xf numFmtId="4" fontId="23" fillId="34" borderId="11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top" wrapText="1"/>
    </xf>
    <xf numFmtId="22" fontId="15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left" vertical="top" wrapText="1"/>
    </xf>
    <xf numFmtId="3" fontId="15" fillId="0" borderId="0" xfId="0" applyNumberFormat="1" applyFont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22" fontId="1" fillId="0" borderId="0" xfId="0" applyNumberFormat="1" applyFont="1" applyAlignment="1">
      <alignment horizontal="left"/>
    </xf>
    <xf numFmtId="0" fontId="5" fillId="34" borderId="0" xfId="0" applyFont="1" applyFill="1" applyAlignment="1">
      <alignment horizontal="center" vertical="center" wrapText="1"/>
    </xf>
    <xf numFmtId="212" fontId="1" fillId="34" borderId="19" xfId="69" applyNumberFormat="1" applyFont="1" applyFill="1" applyBorder="1" applyAlignment="1">
      <alignment vertical="center" wrapText="1"/>
    </xf>
    <xf numFmtId="192" fontId="3" fillId="34" borderId="19" xfId="69" applyNumberFormat="1" applyFont="1" applyFill="1" applyBorder="1" applyAlignment="1">
      <alignment horizontal="center" vertical="center" wrapText="1"/>
    </xf>
    <xf numFmtId="189" fontId="3" fillId="34" borderId="11" xfId="69" applyNumberFormat="1" applyFont="1" applyFill="1" applyBorder="1" applyAlignment="1">
      <alignment horizontal="center" vertical="center"/>
    </xf>
    <xf numFmtId="189" fontId="1" fillId="34" borderId="18" xfId="69" applyNumberFormat="1" applyFont="1" applyFill="1" applyBorder="1" applyAlignment="1">
      <alignment horizontal="center" vertical="center"/>
    </xf>
    <xf numFmtId="189" fontId="1" fillId="34" borderId="0" xfId="69" applyNumberFormat="1" applyFont="1" applyFill="1" applyAlignment="1">
      <alignment vertical="center"/>
    </xf>
    <xf numFmtId="187" fontId="1" fillId="34" borderId="0" xfId="69" applyFont="1" applyFill="1" applyAlignment="1">
      <alignment vertical="center"/>
    </xf>
    <xf numFmtId="0" fontId="65" fillId="0" borderId="0" xfId="0" applyFont="1" applyAlignment="1">
      <alignment/>
    </xf>
    <xf numFmtId="0" fontId="1" fillId="34" borderId="12" xfId="0" applyFont="1" applyFill="1" applyBorder="1" applyAlignment="1">
      <alignment wrapText="1"/>
    </xf>
    <xf numFmtId="191" fontId="3" fillId="34" borderId="24" xfId="0" applyNumberFormat="1" applyFont="1" applyFill="1" applyBorder="1" applyAlignment="1">
      <alignment horizontal="center" vertical="center"/>
    </xf>
    <xf numFmtId="189" fontId="3" fillId="34" borderId="11" xfId="0" applyNumberFormat="1" applyFont="1" applyFill="1" applyBorder="1" applyAlignment="1">
      <alignment horizontal="center" vertical="center"/>
    </xf>
    <xf numFmtId="189" fontId="3" fillId="34" borderId="15" xfId="0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49" fontId="1" fillId="34" borderId="18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2" fontId="3" fillId="34" borderId="19" xfId="69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49" fontId="3" fillId="34" borderId="18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left" vertical="top" wrapText="1"/>
    </xf>
    <xf numFmtId="0" fontId="63" fillId="34" borderId="11" xfId="0" applyFont="1" applyFill="1" applyBorder="1" applyAlignment="1">
      <alignment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49" fontId="1" fillId="34" borderId="18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center" vertical="center"/>
    </xf>
    <xf numFmtId="189" fontId="3" fillId="0" borderId="11" xfId="56" applyNumberFormat="1" applyFont="1" applyBorder="1" applyAlignment="1">
      <alignment horizontal="center"/>
      <protection/>
    </xf>
    <xf numFmtId="49" fontId="3" fillId="34" borderId="18" xfId="0" applyNumberFormat="1" applyFont="1" applyFill="1" applyBorder="1" applyAlignment="1">
      <alignment horizontal="center" vertical="center" wrapText="1"/>
    </xf>
    <xf numFmtId="0" fontId="63" fillId="34" borderId="0" xfId="0" applyFont="1" applyFill="1" applyAlignment="1">
      <alignment/>
    </xf>
    <xf numFmtId="189" fontId="1" fillId="0" borderId="11" xfId="56" applyNumberFormat="1" applyFont="1" applyBorder="1" applyAlignment="1">
      <alignment horizontal="center"/>
      <protection/>
    </xf>
    <xf numFmtId="49" fontId="5" fillId="34" borderId="0" xfId="0" applyNumberFormat="1" applyFont="1" applyFill="1" applyAlignment="1">
      <alignment horizontal="center" wrapText="1"/>
    </xf>
    <xf numFmtId="0" fontId="5" fillId="34" borderId="0" xfId="0" applyFont="1" applyFill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189" fontId="63" fillId="34" borderId="11" xfId="69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2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49" fontId="5" fillId="34" borderId="0" xfId="0" applyNumberFormat="1" applyFont="1" applyFill="1" applyAlignment="1">
      <alignment horizontal="center" wrapText="1"/>
    </xf>
    <xf numFmtId="4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5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right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187" fontId="1" fillId="0" borderId="0" xfId="69" applyFont="1" applyFill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wrapText="1"/>
    </xf>
    <xf numFmtId="0" fontId="8" fillId="0" borderId="13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28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right" wrapText="1"/>
      <protection/>
    </xf>
    <xf numFmtId="0" fontId="0" fillId="0" borderId="0" xfId="54" applyAlignment="1">
      <alignment horizontal="right" wrapText="1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5" fillId="34" borderId="0" xfId="54" applyFont="1" applyFill="1" applyAlignment="1">
      <alignment horizont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23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58" applyFont="1" applyFill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191" fontId="1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191" fontId="1" fillId="0" borderId="12" xfId="0" applyNumberFormat="1" applyFont="1" applyBorder="1" applyAlignment="1">
      <alignment horizontal="center" vertical="center" wrapText="1"/>
    </xf>
    <xf numFmtId="191" fontId="1" fillId="0" borderId="18" xfId="0" applyNumberFormat="1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9" xfId="59"/>
    <cellStyle name="Обычный_Брг_03_3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4" xfId="72"/>
    <cellStyle name="Финансовый 4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0</xdr:rowOff>
    </xdr:from>
    <xdr:to>
      <xdr:col>2</xdr:col>
      <xdr:colOff>66675</xdr:colOff>
      <xdr:row>2</xdr:row>
      <xdr:rowOff>38100</xdr:rowOff>
    </xdr:to>
    <xdr:pic macro="[1]!DesignIconClicked">
      <xdr:nvPicPr>
        <xdr:cNvPr id="1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66675</xdr:colOff>
      <xdr:row>2</xdr:row>
      <xdr:rowOff>47625</xdr:rowOff>
    </xdr:to>
    <xdr:pic macro="[1]!DesignIconClicked">
      <xdr:nvPicPr>
        <xdr:cNvPr id="2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66675</xdr:colOff>
      <xdr:row>2</xdr:row>
      <xdr:rowOff>38100</xdr:rowOff>
    </xdr:to>
    <xdr:pic macro="[1]!DesignIconClicked">
      <xdr:nvPicPr>
        <xdr:cNvPr id="3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66675</xdr:colOff>
      <xdr:row>2</xdr:row>
      <xdr:rowOff>47625</xdr:rowOff>
    </xdr:to>
    <xdr:pic macro="[1]!DesignIconClicked">
      <xdr:nvPicPr>
        <xdr:cNvPr id="4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66675</xdr:colOff>
      <xdr:row>2</xdr:row>
      <xdr:rowOff>38100</xdr:rowOff>
    </xdr:to>
    <xdr:pic macro="[1]!DesignIconClicked">
      <xdr:nvPicPr>
        <xdr:cNvPr id="5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66675</xdr:colOff>
      <xdr:row>2</xdr:row>
      <xdr:rowOff>47625</xdr:rowOff>
    </xdr:to>
    <xdr:pic macro="[1]!DesignIconClicked">
      <xdr:nvPicPr>
        <xdr:cNvPr id="6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66675</xdr:colOff>
      <xdr:row>2</xdr:row>
      <xdr:rowOff>38100</xdr:rowOff>
    </xdr:to>
    <xdr:pic macro="[1]!DesignIconClicked">
      <xdr:nvPicPr>
        <xdr:cNvPr id="7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66675</xdr:colOff>
      <xdr:row>2</xdr:row>
      <xdr:rowOff>47625</xdr:rowOff>
    </xdr:to>
    <xdr:pic macro="[1]!DesignIconClicked">
      <xdr:nvPicPr>
        <xdr:cNvPr id="8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66675</xdr:colOff>
      <xdr:row>2</xdr:row>
      <xdr:rowOff>38100</xdr:rowOff>
    </xdr:to>
    <xdr:pic macro="[1]!DesignIconClicked">
      <xdr:nvPicPr>
        <xdr:cNvPr id="9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66675</xdr:colOff>
      <xdr:row>2</xdr:row>
      <xdr:rowOff>47625</xdr:rowOff>
    </xdr:to>
    <xdr:pic macro="[1]!DesignIconClicked">
      <xdr:nvPicPr>
        <xdr:cNvPr id="10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66675</xdr:colOff>
      <xdr:row>2</xdr:row>
      <xdr:rowOff>38100</xdr:rowOff>
    </xdr:to>
    <xdr:pic macro="[1]!DesignIconClicked">
      <xdr:nvPicPr>
        <xdr:cNvPr id="11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66675</xdr:colOff>
      <xdr:row>2</xdr:row>
      <xdr:rowOff>47625</xdr:rowOff>
    </xdr:to>
    <xdr:pic macro="[1]!DesignIconClicked">
      <xdr:nvPicPr>
        <xdr:cNvPr id="12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66675</xdr:colOff>
      <xdr:row>2</xdr:row>
      <xdr:rowOff>38100</xdr:rowOff>
    </xdr:to>
    <xdr:pic macro="[1]!DesignIconClicked">
      <xdr:nvPicPr>
        <xdr:cNvPr id="13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66675</xdr:colOff>
      <xdr:row>2</xdr:row>
      <xdr:rowOff>47625</xdr:rowOff>
    </xdr:to>
    <xdr:pic macro="[1]!DesignIconClicked">
      <xdr:nvPicPr>
        <xdr:cNvPr id="14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66675</xdr:colOff>
      <xdr:row>2</xdr:row>
      <xdr:rowOff>38100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66675</xdr:colOff>
      <xdr:row>2</xdr:row>
      <xdr:rowOff>47625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10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140625" style="5" customWidth="1"/>
    <col min="2" max="2" width="18.7109375" style="6" customWidth="1"/>
    <col min="3" max="3" width="37.57421875" style="17" customWidth="1"/>
    <col min="4" max="4" width="10.00390625" style="244" customWidth="1"/>
    <col min="5" max="5" width="10.140625" style="20" customWidth="1"/>
    <col min="6" max="6" width="7.140625" style="20" customWidth="1"/>
    <col min="7" max="7" width="7.57421875" style="7" customWidth="1"/>
    <col min="8" max="8" width="11.8515625" style="7" customWidth="1"/>
    <col min="9" max="16384" width="9.140625" style="7" customWidth="1"/>
  </cols>
  <sheetData>
    <row r="1" spans="3:8" ht="12.75">
      <c r="C1" s="383" t="s">
        <v>150</v>
      </c>
      <c r="D1" s="383"/>
      <c r="E1" s="383"/>
      <c r="F1" s="383"/>
      <c r="G1" s="383"/>
      <c r="H1" s="383"/>
    </row>
    <row r="2" spans="1:8" ht="12.75">
      <c r="A2" s="25"/>
      <c r="B2" s="26"/>
      <c r="C2" s="383" t="s">
        <v>620</v>
      </c>
      <c r="D2" s="383"/>
      <c r="E2" s="383"/>
      <c r="F2" s="383"/>
      <c r="G2" s="383"/>
      <c r="H2" s="383"/>
    </row>
    <row r="3" spans="1:8" s="31" customFormat="1" ht="15">
      <c r="A3" s="380" t="s">
        <v>617</v>
      </c>
      <c r="B3" s="380"/>
      <c r="C3" s="380"/>
      <c r="D3" s="380"/>
      <c r="E3" s="380"/>
      <c r="F3" s="380"/>
      <c r="G3" s="380"/>
      <c r="H3" s="380"/>
    </row>
    <row r="4" spans="1:8" s="31" customFormat="1" ht="8.25" customHeight="1">
      <c r="A4" s="298"/>
      <c r="B4" s="298"/>
      <c r="C4" s="298"/>
      <c r="D4" s="313"/>
      <c r="E4" s="298"/>
      <c r="F4" s="298"/>
      <c r="G4" s="298"/>
      <c r="H4" s="298"/>
    </row>
    <row r="5" spans="1:8" ht="12.75">
      <c r="A5" s="25"/>
      <c r="B5" s="382"/>
      <c r="C5" s="382"/>
      <c r="D5" s="382"/>
      <c r="E5" s="236"/>
      <c r="F5" s="236"/>
      <c r="G5" s="27"/>
      <c r="H5" s="302" t="s">
        <v>469</v>
      </c>
    </row>
    <row r="6" spans="1:8" ht="55.5" customHeight="1">
      <c r="A6" s="64" t="s">
        <v>35</v>
      </c>
      <c r="B6" s="65"/>
      <c r="C6" s="66" t="s">
        <v>36</v>
      </c>
      <c r="D6" s="237" t="s">
        <v>138</v>
      </c>
      <c r="E6" s="238" t="s">
        <v>139</v>
      </c>
      <c r="F6" s="238" t="s">
        <v>140</v>
      </c>
      <c r="G6" s="67" t="s">
        <v>141</v>
      </c>
      <c r="H6" s="67" t="s">
        <v>142</v>
      </c>
    </row>
    <row r="7" spans="1:8" s="8" customFormat="1" ht="12.75">
      <c r="A7" s="68" t="s">
        <v>82</v>
      </c>
      <c r="B7" s="69" t="s">
        <v>37</v>
      </c>
      <c r="C7" s="104" t="s">
        <v>38</v>
      </c>
      <c r="D7" s="201">
        <f>D8+D14+D24+D26+D37+D40+D55+D59+D51</f>
        <v>28899.3</v>
      </c>
      <c r="E7" s="201">
        <f>E8+E14+E24+E26+E37+E40+E55+E59+E51</f>
        <v>4054.2</v>
      </c>
      <c r="F7" s="201">
        <f>F8+F14+F24+F26+F37+F40+F55+F59+F51</f>
        <v>2253.7</v>
      </c>
      <c r="G7" s="70">
        <f>F7-E7</f>
        <v>-1800.5</v>
      </c>
      <c r="H7" s="70">
        <f aca="true" t="shared" si="0" ref="H7:H75">F7/E7*100</f>
        <v>55.6</v>
      </c>
    </row>
    <row r="8" spans="1:8" s="28" customFormat="1" ht="12.75">
      <c r="A8" s="71" t="s">
        <v>82</v>
      </c>
      <c r="B8" s="72" t="s">
        <v>39</v>
      </c>
      <c r="C8" s="85" t="s">
        <v>40</v>
      </c>
      <c r="D8" s="73">
        <f>D9</f>
        <v>1724</v>
      </c>
      <c r="E8" s="73">
        <f>E9</f>
        <v>418.5</v>
      </c>
      <c r="F8" s="73">
        <f>F9</f>
        <v>464</v>
      </c>
      <c r="G8" s="70">
        <f aca="true" t="shared" si="1" ref="G8:G97">F8-E8</f>
        <v>45.5</v>
      </c>
      <c r="H8" s="70">
        <f t="shared" si="0"/>
        <v>110.9</v>
      </c>
    </row>
    <row r="9" spans="1:8" s="20" customFormat="1" ht="12.75">
      <c r="A9" s="74" t="s">
        <v>82</v>
      </c>
      <c r="B9" s="75" t="s">
        <v>41</v>
      </c>
      <c r="C9" s="76" t="s">
        <v>42</v>
      </c>
      <c r="D9" s="77">
        <f>D10+D11+D12+D13</f>
        <v>1724</v>
      </c>
      <c r="E9" s="77">
        <f>E10+E11+E12+E13</f>
        <v>418.5</v>
      </c>
      <c r="F9" s="77">
        <f>F10+F11+F12+F13</f>
        <v>464</v>
      </c>
      <c r="G9" s="70">
        <f t="shared" si="1"/>
        <v>45.5</v>
      </c>
      <c r="H9" s="70">
        <f t="shared" si="0"/>
        <v>110.9</v>
      </c>
    </row>
    <row r="10" spans="1:8" s="21" customFormat="1" ht="72.75" customHeight="1">
      <c r="A10" s="78" t="s">
        <v>43</v>
      </c>
      <c r="B10" s="79" t="s">
        <v>44</v>
      </c>
      <c r="C10" s="79" t="s">
        <v>135</v>
      </c>
      <c r="D10" s="77">
        <v>1674</v>
      </c>
      <c r="E10" s="80">
        <v>418.5</v>
      </c>
      <c r="F10" s="80">
        <v>458.5</v>
      </c>
      <c r="G10" s="176">
        <f t="shared" si="1"/>
        <v>40</v>
      </c>
      <c r="H10" s="70">
        <f t="shared" si="0"/>
        <v>109.6</v>
      </c>
    </row>
    <row r="11" spans="1:8" s="21" customFormat="1" ht="90">
      <c r="A11" s="78" t="s">
        <v>43</v>
      </c>
      <c r="B11" s="79" t="s">
        <v>115</v>
      </c>
      <c r="C11" s="123" t="s">
        <v>136</v>
      </c>
      <c r="D11" s="77">
        <v>10</v>
      </c>
      <c r="E11" s="80">
        <v>0</v>
      </c>
      <c r="F11" s="80">
        <v>3.6</v>
      </c>
      <c r="G11" s="178">
        <f t="shared" si="1"/>
        <v>3.6</v>
      </c>
      <c r="H11" s="70" t="e">
        <f t="shared" si="0"/>
        <v>#DIV/0!</v>
      </c>
    </row>
    <row r="12" spans="1:8" s="21" customFormat="1" ht="39" customHeight="1">
      <c r="A12" s="78" t="s">
        <v>43</v>
      </c>
      <c r="B12" s="79" t="s">
        <v>143</v>
      </c>
      <c r="C12" s="123" t="s">
        <v>144</v>
      </c>
      <c r="D12" s="77">
        <v>40</v>
      </c>
      <c r="E12" s="80">
        <v>0</v>
      </c>
      <c r="F12" s="80">
        <v>1.9</v>
      </c>
      <c r="G12" s="176">
        <f t="shared" si="1"/>
        <v>1.9</v>
      </c>
      <c r="H12" s="70" t="e">
        <f t="shared" si="0"/>
        <v>#DIV/0!</v>
      </c>
    </row>
    <row r="13" spans="1:8" s="21" customFormat="1" ht="83.25" customHeight="1" hidden="1">
      <c r="A13" s="78" t="s">
        <v>43</v>
      </c>
      <c r="B13" s="79" t="s">
        <v>474</v>
      </c>
      <c r="C13" s="123" t="s">
        <v>475</v>
      </c>
      <c r="D13" s="77">
        <v>0</v>
      </c>
      <c r="E13" s="80">
        <v>0</v>
      </c>
      <c r="F13" s="80"/>
      <c r="G13" s="176"/>
      <c r="H13" s="70" t="e">
        <f t="shared" si="0"/>
        <v>#DIV/0!</v>
      </c>
    </row>
    <row r="14" spans="1:8" s="21" customFormat="1" ht="31.5">
      <c r="A14" s="81" t="s">
        <v>82</v>
      </c>
      <c r="B14" s="81" t="s">
        <v>127</v>
      </c>
      <c r="C14" s="124" t="s">
        <v>128</v>
      </c>
      <c r="D14" s="73">
        <f>D15</f>
        <v>2800</v>
      </c>
      <c r="E14" s="73">
        <f>E15</f>
        <v>697.3</v>
      </c>
      <c r="F14" s="73">
        <f>F15</f>
        <v>660</v>
      </c>
      <c r="G14" s="70">
        <f t="shared" si="1"/>
        <v>-37.3</v>
      </c>
      <c r="H14" s="70">
        <f t="shared" si="0"/>
        <v>94.7</v>
      </c>
    </row>
    <row r="15" spans="1:8" s="9" customFormat="1" ht="33.75">
      <c r="A15" s="82" t="s">
        <v>82</v>
      </c>
      <c r="B15" s="82" t="s">
        <v>129</v>
      </c>
      <c r="C15" s="125" t="s">
        <v>130</v>
      </c>
      <c r="D15" s="77">
        <f>D16+D18+D20+D22</f>
        <v>2800</v>
      </c>
      <c r="E15" s="77">
        <f>E16+E18+E20+E22</f>
        <v>697.3</v>
      </c>
      <c r="F15" s="77">
        <f>F16+F18+F20+F22</f>
        <v>660</v>
      </c>
      <c r="G15" s="77">
        <f>G16+G18+G20+G22</f>
        <v>-37.3</v>
      </c>
      <c r="H15" s="70">
        <f t="shared" si="0"/>
        <v>94.7</v>
      </c>
    </row>
    <row r="16" spans="1:8" s="9" customFormat="1" ht="67.5">
      <c r="A16" s="82" t="s">
        <v>82</v>
      </c>
      <c r="B16" s="82" t="s">
        <v>131</v>
      </c>
      <c r="C16" s="125" t="s">
        <v>355</v>
      </c>
      <c r="D16" s="77">
        <f>D17</f>
        <v>1254</v>
      </c>
      <c r="E16" s="77">
        <f>E17</f>
        <v>313.5</v>
      </c>
      <c r="F16" s="77">
        <f>F17</f>
        <v>296.2</v>
      </c>
      <c r="G16" s="176">
        <f t="shared" si="1"/>
        <v>-17.3</v>
      </c>
      <c r="H16" s="70">
        <f t="shared" si="0"/>
        <v>94.5</v>
      </c>
    </row>
    <row r="17" spans="1:8" s="9" customFormat="1" ht="101.25">
      <c r="A17" s="82" t="s">
        <v>82</v>
      </c>
      <c r="B17" s="82" t="s">
        <v>477</v>
      </c>
      <c r="C17" s="125" t="s">
        <v>476</v>
      </c>
      <c r="D17" s="77">
        <v>1254</v>
      </c>
      <c r="E17" s="80">
        <v>313.5</v>
      </c>
      <c r="F17" s="80">
        <v>296.2</v>
      </c>
      <c r="G17" s="176">
        <f t="shared" si="1"/>
        <v>-17.3</v>
      </c>
      <c r="H17" s="70">
        <f t="shared" si="0"/>
        <v>94.5</v>
      </c>
    </row>
    <row r="18" spans="1:8" s="9" customFormat="1" ht="78.75">
      <c r="A18" s="82" t="s">
        <v>82</v>
      </c>
      <c r="B18" s="82" t="s">
        <v>132</v>
      </c>
      <c r="C18" s="125" t="s">
        <v>356</v>
      </c>
      <c r="D18" s="77">
        <f>D19</f>
        <v>11</v>
      </c>
      <c r="E18" s="77">
        <f>E19</f>
        <v>0</v>
      </c>
      <c r="F18" s="77">
        <f>F19</f>
        <v>2.1</v>
      </c>
      <c r="G18" s="176">
        <f>F18-E18</f>
        <v>2.1</v>
      </c>
      <c r="H18" s="70" t="e">
        <f t="shared" si="0"/>
        <v>#DIV/0!</v>
      </c>
    </row>
    <row r="19" spans="1:8" s="9" customFormat="1" ht="112.5">
      <c r="A19" s="82" t="s">
        <v>82</v>
      </c>
      <c r="B19" s="82" t="s">
        <v>478</v>
      </c>
      <c r="C19" s="125" t="s">
        <v>479</v>
      </c>
      <c r="D19" s="77">
        <v>11</v>
      </c>
      <c r="E19" s="80">
        <v>0</v>
      </c>
      <c r="F19" s="80">
        <v>2.1</v>
      </c>
      <c r="G19" s="176">
        <f>F19-E19</f>
        <v>2.1</v>
      </c>
      <c r="H19" s="70" t="e">
        <f t="shared" si="0"/>
        <v>#DIV/0!</v>
      </c>
    </row>
    <row r="20" spans="1:8" s="9" customFormat="1" ht="72.75" customHeight="1">
      <c r="A20" s="82" t="s">
        <v>82</v>
      </c>
      <c r="B20" s="82" t="s">
        <v>133</v>
      </c>
      <c r="C20" s="125" t="s">
        <v>357</v>
      </c>
      <c r="D20" s="77">
        <f>D21</f>
        <v>1787</v>
      </c>
      <c r="E20" s="77">
        <f>E21</f>
        <v>446.8</v>
      </c>
      <c r="F20" s="77">
        <f>F21</f>
        <v>414.6</v>
      </c>
      <c r="G20" s="176">
        <f t="shared" si="1"/>
        <v>-32.2</v>
      </c>
      <c r="H20" s="70">
        <f t="shared" si="0"/>
        <v>92.8</v>
      </c>
    </row>
    <row r="21" spans="1:8" s="9" customFormat="1" ht="101.25">
      <c r="A21" s="82" t="s">
        <v>82</v>
      </c>
      <c r="B21" s="82" t="s">
        <v>480</v>
      </c>
      <c r="C21" s="125" t="s">
        <v>481</v>
      </c>
      <c r="D21" s="77">
        <v>1787</v>
      </c>
      <c r="E21" s="80">
        <v>446.8</v>
      </c>
      <c r="F21" s="80">
        <v>414.6</v>
      </c>
      <c r="G21" s="176">
        <f t="shared" si="1"/>
        <v>-32.2</v>
      </c>
      <c r="H21" s="70">
        <f t="shared" si="0"/>
        <v>92.8</v>
      </c>
    </row>
    <row r="22" spans="1:8" s="9" customFormat="1" ht="67.5">
      <c r="A22" s="82" t="s">
        <v>82</v>
      </c>
      <c r="B22" s="82" t="s">
        <v>134</v>
      </c>
      <c r="C22" s="125" t="s">
        <v>358</v>
      </c>
      <c r="D22" s="77">
        <f>D23</f>
        <v>-252</v>
      </c>
      <c r="E22" s="77">
        <f>E23</f>
        <v>-63</v>
      </c>
      <c r="F22" s="77">
        <f>F23</f>
        <v>-52.9</v>
      </c>
      <c r="G22" s="77">
        <f>G23</f>
        <v>10.1</v>
      </c>
      <c r="H22" s="70">
        <f t="shared" si="0"/>
        <v>84</v>
      </c>
    </row>
    <row r="23" spans="1:8" s="9" customFormat="1" ht="101.25">
      <c r="A23" s="82" t="s">
        <v>82</v>
      </c>
      <c r="B23" s="82" t="s">
        <v>482</v>
      </c>
      <c r="C23" s="125" t="s">
        <v>483</v>
      </c>
      <c r="D23" s="77">
        <v>-252</v>
      </c>
      <c r="E23" s="80">
        <v>-63</v>
      </c>
      <c r="F23" s="80">
        <v>-52.9</v>
      </c>
      <c r="G23" s="176">
        <f t="shared" si="1"/>
        <v>10.1</v>
      </c>
      <c r="H23" s="70">
        <f t="shared" si="0"/>
        <v>84</v>
      </c>
    </row>
    <row r="24" spans="1:8" s="29" customFormat="1" ht="17.25" customHeight="1">
      <c r="A24" s="84" t="s">
        <v>82</v>
      </c>
      <c r="B24" s="85" t="s">
        <v>64</v>
      </c>
      <c r="C24" s="86" t="s">
        <v>32</v>
      </c>
      <c r="D24" s="73">
        <f>D25</f>
        <v>100</v>
      </c>
      <c r="E24" s="87">
        <f>E25</f>
        <v>25</v>
      </c>
      <c r="F24" s="87">
        <f>F25</f>
        <v>0</v>
      </c>
      <c r="G24" s="70">
        <f t="shared" si="1"/>
        <v>-25</v>
      </c>
      <c r="H24" s="70">
        <f t="shared" si="0"/>
        <v>0</v>
      </c>
    </row>
    <row r="25" spans="1:8" s="21" customFormat="1" ht="12.75">
      <c r="A25" s="78" t="s">
        <v>43</v>
      </c>
      <c r="B25" s="79" t="s">
        <v>116</v>
      </c>
      <c r="C25" s="79" t="s">
        <v>117</v>
      </c>
      <c r="D25" s="77">
        <v>100</v>
      </c>
      <c r="E25" s="80">
        <v>25</v>
      </c>
      <c r="F25" s="80">
        <v>0</v>
      </c>
      <c r="G25" s="176">
        <f t="shared" si="1"/>
        <v>-25</v>
      </c>
      <c r="H25" s="70">
        <f t="shared" si="0"/>
        <v>0</v>
      </c>
    </row>
    <row r="26" spans="1:8" s="29" customFormat="1" ht="16.5" customHeight="1">
      <c r="A26" s="84" t="s">
        <v>82</v>
      </c>
      <c r="B26" s="85" t="s">
        <v>33</v>
      </c>
      <c r="C26" s="85" t="s">
        <v>34</v>
      </c>
      <c r="D26" s="73">
        <f>D27+D29+D32</f>
        <v>23198.9</v>
      </c>
      <c r="E26" s="73">
        <f>E27+E29+E32</f>
        <v>2695</v>
      </c>
      <c r="F26" s="73">
        <f>F27+F29+F32</f>
        <v>1058.5</v>
      </c>
      <c r="G26" s="70">
        <f t="shared" si="1"/>
        <v>-1636.5</v>
      </c>
      <c r="H26" s="70">
        <f t="shared" si="0"/>
        <v>39.3</v>
      </c>
    </row>
    <row r="27" spans="1:8" s="10" customFormat="1" ht="16.5" customHeight="1">
      <c r="A27" s="88">
        <v>182</v>
      </c>
      <c r="B27" s="89" t="s">
        <v>96</v>
      </c>
      <c r="C27" s="90" t="s">
        <v>97</v>
      </c>
      <c r="D27" s="77">
        <f>D28</f>
        <v>5798.9</v>
      </c>
      <c r="E27" s="77">
        <f>E28</f>
        <v>145</v>
      </c>
      <c r="F27" s="77">
        <f>F28</f>
        <v>410.5</v>
      </c>
      <c r="G27" s="176">
        <f t="shared" si="1"/>
        <v>265.5</v>
      </c>
      <c r="H27" s="70">
        <f t="shared" si="0"/>
        <v>283.1</v>
      </c>
    </row>
    <row r="28" spans="1:8" s="10" customFormat="1" ht="40.5" customHeight="1">
      <c r="A28" s="88">
        <v>182</v>
      </c>
      <c r="B28" s="89" t="s">
        <v>98</v>
      </c>
      <c r="C28" s="90" t="s">
        <v>160</v>
      </c>
      <c r="D28" s="77">
        <v>5798.9</v>
      </c>
      <c r="E28" s="80">
        <v>145</v>
      </c>
      <c r="F28" s="80">
        <v>410.5</v>
      </c>
      <c r="G28" s="176">
        <f t="shared" si="1"/>
        <v>265.5</v>
      </c>
      <c r="H28" s="70">
        <f t="shared" si="0"/>
        <v>283.1</v>
      </c>
    </row>
    <row r="29" spans="1:8" s="10" customFormat="1" ht="12.75" hidden="1">
      <c r="A29" s="91" t="s">
        <v>43</v>
      </c>
      <c r="B29" s="92" t="s">
        <v>118</v>
      </c>
      <c r="C29" s="125" t="s">
        <v>119</v>
      </c>
      <c r="D29" s="77">
        <f>D30+D31</f>
        <v>0</v>
      </c>
      <c r="E29" s="77">
        <f>E30+E31</f>
        <v>0</v>
      </c>
      <c r="F29" s="77">
        <f>F30+F31</f>
        <v>0</v>
      </c>
      <c r="G29" s="176">
        <f t="shared" si="1"/>
        <v>0</v>
      </c>
      <c r="H29" s="70" t="e">
        <f t="shared" si="0"/>
        <v>#DIV/0!</v>
      </c>
    </row>
    <row r="30" spans="1:8" s="10" customFormat="1" ht="12.75" hidden="1">
      <c r="A30" s="91" t="s">
        <v>43</v>
      </c>
      <c r="B30" s="92" t="s">
        <v>125</v>
      </c>
      <c r="C30" s="125" t="s">
        <v>126</v>
      </c>
      <c r="D30" s="77"/>
      <c r="E30" s="80"/>
      <c r="F30" s="80"/>
      <c r="G30" s="176">
        <f t="shared" si="1"/>
        <v>0</v>
      </c>
      <c r="H30" s="70" t="e">
        <f t="shared" si="0"/>
        <v>#DIV/0!</v>
      </c>
    </row>
    <row r="31" spans="1:8" s="10" customFormat="1" ht="12.75" hidden="1">
      <c r="A31" s="91" t="s">
        <v>43</v>
      </c>
      <c r="B31" s="92" t="s">
        <v>120</v>
      </c>
      <c r="C31" s="125" t="s">
        <v>121</v>
      </c>
      <c r="D31" s="77"/>
      <c r="E31" s="80"/>
      <c r="F31" s="80"/>
      <c r="G31" s="176">
        <f t="shared" si="1"/>
        <v>0</v>
      </c>
      <c r="H31" s="70" t="e">
        <f t="shared" si="0"/>
        <v>#DIV/0!</v>
      </c>
    </row>
    <row r="32" spans="1:8" s="10" customFormat="1" ht="16.5" customHeight="1">
      <c r="A32" s="88">
        <v>182</v>
      </c>
      <c r="B32" s="89" t="s">
        <v>99</v>
      </c>
      <c r="C32" s="90" t="s">
        <v>100</v>
      </c>
      <c r="D32" s="77">
        <f>D33+D35</f>
        <v>17400</v>
      </c>
      <c r="E32" s="77">
        <f>E33+E35</f>
        <v>2550</v>
      </c>
      <c r="F32" s="77">
        <f>F33+F35</f>
        <v>648</v>
      </c>
      <c r="G32" s="176">
        <f t="shared" si="1"/>
        <v>-1902</v>
      </c>
      <c r="H32" s="70">
        <f t="shared" si="0"/>
        <v>25.4</v>
      </c>
    </row>
    <row r="33" spans="1:8" s="10" customFormat="1" ht="12.75">
      <c r="A33" s="88">
        <v>182</v>
      </c>
      <c r="B33" s="89" t="s">
        <v>161</v>
      </c>
      <c r="C33" s="90" t="s">
        <v>162</v>
      </c>
      <c r="D33" s="77">
        <f>D34</f>
        <v>8200</v>
      </c>
      <c r="E33" s="77">
        <f>E34</f>
        <v>2050</v>
      </c>
      <c r="F33" s="77">
        <f>F34</f>
        <v>261.7</v>
      </c>
      <c r="G33" s="176">
        <f t="shared" si="1"/>
        <v>-1788.3</v>
      </c>
      <c r="H33" s="70">
        <f t="shared" si="0"/>
        <v>12.8</v>
      </c>
    </row>
    <row r="34" spans="1:8" s="10" customFormat="1" ht="33.75">
      <c r="A34" s="180">
        <v>182</v>
      </c>
      <c r="B34" s="121" t="s">
        <v>163</v>
      </c>
      <c r="C34" s="181" t="s">
        <v>164</v>
      </c>
      <c r="D34" s="239">
        <v>8200</v>
      </c>
      <c r="E34" s="240">
        <v>2050</v>
      </c>
      <c r="F34" s="80">
        <v>261.7</v>
      </c>
      <c r="G34" s="182">
        <f t="shared" si="1"/>
        <v>-1788.3</v>
      </c>
      <c r="H34" s="183">
        <f t="shared" si="0"/>
        <v>12.8</v>
      </c>
    </row>
    <row r="35" spans="1:8" s="10" customFormat="1" ht="12.75" customHeight="1">
      <c r="A35" s="88">
        <v>182</v>
      </c>
      <c r="B35" s="89" t="s">
        <v>165</v>
      </c>
      <c r="C35" s="90" t="s">
        <v>167</v>
      </c>
      <c r="D35" s="77">
        <f>D36</f>
        <v>9200</v>
      </c>
      <c r="E35" s="77">
        <f>E36</f>
        <v>500</v>
      </c>
      <c r="F35" s="77">
        <f>F36</f>
        <v>386.3</v>
      </c>
      <c r="G35" s="176">
        <f t="shared" si="1"/>
        <v>-113.7</v>
      </c>
      <c r="H35" s="70">
        <f t="shared" si="0"/>
        <v>77.3</v>
      </c>
    </row>
    <row r="36" spans="1:8" s="10" customFormat="1" ht="39.75" customHeight="1">
      <c r="A36" s="88">
        <v>182</v>
      </c>
      <c r="B36" s="93" t="s">
        <v>166</v>
      </c>
      <c r="C36" s="90" t="s">
        <v>168</v>
      </c>
      <c r="D36" s="77">
        <v>9200</v>
      </c>
      <c r="E36" s="80">
        <v>500</v>
      </c>
      <c r="F36" s="80">
        <v>386.3</v>
      </c>
      <c r="G36" s="176">
        <f t="shared" si="1"/>
        <v>-113.7</v>
      </c>
      <c r="H36" s="70">
        <f t="shared" si="0"/>
        <v>77.3</v>
      </c>
    </row>
    <row r="37" spans="1:8" s="29" customFormat="1" ht="16.5" customHeight="1">
      <c r="A37" s="84" t="s">
        <v>82</v>
      </c>
      <c r="B37" s="85" t="s">
        <v>60</v>
      </c>
      <c r="C37" s="85" t="s">
        <v>61</v>
      </c>
      <c r="D37" s="73">
        <f aca="true" t="shared" si="2" ref="D37:F38">D38</f>
        <v>15</v>
      </c>
      <c r="E37" s="87">
        <f t="shared" si="2"/>
        <v>0</v>
      </c>
      <c r="F37" s="87">
        <f t="shared" si="2"/>
        <v>0.5</v>
      </c>
      <c r="G37" s="70">
        <f t="shared" si="1"/>
        <v>0.5</v>
      </c>
      <c r="H37" s="70" t="e">
        <f t="shared" si="0"/>
        <v>#DIV/0!</v>
      </c>
    </row>
    <row r="38" spans="1:8" s="21" customFormat="1" ht="45">
      <c r="A38" s="94" t="s">
        <v>11</v>
      </c>
      <c r="B38" s="93" t="s">
        <v>101</v>
      </c>
      <c r="C38" s="95" t="s">
        <v>102</v>
      </c>
      <c r="D38" s="77">
        <f t="shared" si="2"/>
        <v>15</v>
      </c>
      <c r="E38" s="80">
        <f t="shared" si="2"/>
        <v>0</v>
      </c>
      <c r="F38" s="80">
        <f t="shared" si="2"/>
        <v>0.5</v>
      </c>
      <c r="G38" s="176">
        <f t="shared" si="1"/>
        <v>0.5</v>
      </c>
      <c r="H38" s="70" t="e">
        <f t="shared" si="0"/>
        <v>#DIV/0!</v>
      </c>
    </row>
    <row r="39" spans="1:8" s="21" customFormat="1" ht="67.5">
      <c r="A39" s="96" t="s">
        <v>11</v>
      </c>
      <c r="B39" s="93" t="s">
        <v>103</v>
      </c>
      <c r="C39" s="95" t="s">
        <v>104</v>
      </c>
      <c r="D39" s="77">
        <v>15</v>
      </c>
      <c r="E39" s="80">
        <v>0</v>
      </c>
      <c r="F39" s="80">
        <v>0.5</v>
      </c>
      <c r="G39" s="176">
        <f t="shared" si="1"/>
        <v>0.5</v>
      </c>
      <c r="H39" s="70" t="e">
        <f t="shared" si="0"/>
        <v>#DIV/0!</v>
      </c>
    </row>
    <row r="40" spans="1:8" s="29" customFormat="1" ht="42">
      <c r="A40" s="84" t="s">
        <v>82</v>
      </c>
      <c r="B40" s="85" t="s">
        <v>46</v>
      </c>
      <c r="C40" s="85" t="s">
        <v>47</v>
      </c>
      <c r="D40" s="73">
        <f>D41+D48</f>
        <v>939.1</v>
      </c>
      <c r="E40" s="73">
        <f>E41+E48</f>
        <v>218.4</v>
      </c>
      <c r="F40" s="73">
        <f>F41+F48</f>
        <v>35.5</v>
      </c>
      <c r="G40" s="70">
        <f t="shared" si="1"/>
        <v>-182.9</v>
      </c>
      <c r="H40" s="70">
        <f t="shared" si="0"/>
        <v>16.3</v>
      </c>
    </row>
    <row r="41" spans="1:8" s="9" customFormat="1" ht="66.75" customHeight="1">
      <c r="A41" s="97" t="s">
        <v>82</v>
      </c>
      <c r="B41" s="98" t="s">
        <v>48</v>
      </c>
      <c r="C41" s="99" t="s">
        <v>14</v>
      </c>
      <c r="D41" s="77">
        <f>D42+D44+D46</f>
        <v>873.5</v>
      </c>
      <c r="E41" s="77">
        <f>E42+E44+E46</f>
        <v>218.4</v>
      </c>
      <c r="F41" s="77">
        <f>F42+F44+F46</f>
        <v>27</v>
      </c>
      <c r="G41" s="77">
        <f>G42+G44+G46</f>
        <v>148.6</v>
      </c>
      <c r="H41" s="70">
        <f t="shared" si="0"/>
        <v>12.4</v>
      </c>
    </row>
    <row r="42" spans="1:8" s="9" customFormat="1" ht="82.5" customHeight="1">
      <c r="A42" s="78" t="s">
        <v>94</v>
      </c>
      <c r="B42" s="76" t="s">
        <v>369</v>
      </c>
      <c r="C42" s="200" t="s">
        <v>370</v>
      </c>
      <c r="D42" s="77">
        <f>D43</f>
        <v>690.5</v>
      </c>
      <c r="E42" s="80">
        <f>E43</f>
        <v>172.6</v>
      </c>
      <c r="F42" s="80">
        <f>F43</f>
        <v>2.6</v>
      </c>
      <c r="G42" s="201">
        <f>E42-F42</f>
        <v>170</v>
      </c>
      <c r="H42" s="201">
        <f t="shared" si="0"/>
        <v>1.5</v>
      </c>
    </row>
    <row r="43" spans="1:8" s="9" customFormat="1" ht="67.5">
      <c r="A43" s="78" t="s">
        <v>94</v>
      </c>
      <c r="B43" s="76" t="s">
        <v>371</v>
      </c>
      <c r="C43" s="200" t="s">
        <v>372</v>
      </c>
      <c r="D43" s="77">
        <v>690.5</v>
      </c>
      <c r="E43" s="80">
        <v>172.6</v>
      </c>
      <c r="F43" s="80">
        <v>2.6</v>
      </c>
      <c r="G43" s="201">
        <f>E43-F43</f>
        <v>170</v>
      </c>
      <c r="H43" s="201">
        <f t="shared" si="0"/>
        <v>1.5</v>
      </c>
    </row>
    <row r="44" spans="1:8" s="9" customFormat="1" ht="97.5" customHeight="1" hidden="1">
      <c r="A44" s="97" t="s">
        <v>82</v>
      </c>
      <c r="B44" s="76" t="s">
        <v>148</v>
      </c>
      <c r="C44" s="100" t="s">
        <v>159</v>
      </c>
      <c r="D44" s="77">
        <f>D45</f>
        <v>0</v>
      </c>
      <c r="E44" s="77">
        <f>E45</f>
        <v>0</v>
      </c>
      <c r="F44" s="77">
        <f>F45</f>
        <v>0</v>
      </c>
      <c r="G44" s="83">
        <f>G45</f>
        <v>0</v>
      </c>
      <c r="H44" s="70" t="e">
        <f t="shared" si="0"/>
        <v>#DIV/0!</v>
      </c>
    </row>
    <row r="45" spans="1:8" s="21" customFormat="1" ht="78.75" customHeight="1" hidden="1">
      <c r="A45" s="78" t="s">
        <v>82</v>
      </c>
      <c r="B45" s="76" t="s">
        <v>145</v>
      </c>
      <c r="C45" s="101" t="s">
        <v>171</v>
      </c>
      <c r="D45" s="77">
        <v>0</v>
      </c>
      <c r="E45" s="80">
        <v>0</v>
      </c>
      <c r="F45" s="80"/>
      <c r="G45" s="176">
        <f t="shared" si="1"/>
        <v>0</v>
      </c>
      <c r="H45" s="70" t="e">
        <f t="shared" si="0"/>
        <v>#DIV/0!</v>
      </c>
    </row>
    <row r="46" spans="1:8" s="9" customFormat="1" ht="78.75">
      <c r="A46" s="97" t="s">
        <v>11</v>
      </c>
      <c r="B46" s="98" t="s">
        <v>81</v>
      </c>
      <c r="C46" s="102" t="s">
        <v>13</v>
      </c>
      <c r="D46" s="77">
        <f>D47</f>
        <v>183</v>
      </c>
      <c r="E46" s="80">
        <f>E47</f>
        <v>45.8</v>
      </c>
      <c r="F46" s="80">
        <f>F47</f>
        <v>24.4</v>
      </c>
      <c r="G46" s="176">
        <f t="shared" si="1"/>
        <v>-21.4</v>
      </c>
      <c r="H46" s="70">
        <f t="shared" si="0"/>
        <v>53.3</v>
      </c>
    </row>
    <row r="47" spans="1:8" s="9" customFormat="1" ht="67.5">
      <c r="A47" s="97" t="s">
        <v>11</v>
      </c>
      <c r="B47" s="98" t="s">
        <v>109</v>
      </c>
      <c r="C47" s="98" t="s">
        <v>110</v>
      </c>
      <c r="D47" s="77">
        <v>183</v>
      </c>
      <c r="E47" s="80">
        <v>45.8</v>
      </c>
      <c r="F47" s="80">
        <v>24.4</v>
      </c>
      <c r="G47" s="176">
        <f t="shared" si="1"/>
        <v>-21.4</v>
      </c>
      <c r="H47" s="70">
        <f t="shared" si="0"/>
        <v>53.3</v>
      </c>
    </row>
    <row r="48" spans="1:8" s="9" customFormat="1" ht="78.75">
      <c r="A48" s="97" t="s">
        <v>11</v>
      </c>
      <c r="B48" s="98" t="s">
        <v>105</v>
      </c>
      <c r="C48" s="102" t="s">
        <v>106</v>
      </c>
      <c r="D48" s="77">
        <f aca="true" t="shared" si="3" ref="D48:F49">D49</f>
        <v>65.6</v>
      </c>
      <c r="E48" s="80">
        <f t="shared" si="3"/>
        <v>0</v>
      </c>
      <c r="F48" s="80">
        <f t="shared" si="3"/>
        <v>8.5</v>
      </c>
      <c r="G48" s="176">
        <f t="shared" si="1"/>
        <v>8.5</v>
      </c>
      <c r="H48" s="70" t="e">
        <f t="shared" si="0"/>
        <v>#DIV/0!</v>
      </c>
    </row>
    <row r="49" spans="1:8" s="9" customFormat="1" ht="67.5">
      <c r="A49" s="97" t="s">
        <v>11</v>
      </c>
      <c r="B49" s="98" t="s">
        <v>107</v>
      </c>
      <c r="C49" s="102" t="s">
        <v>15</v>
      </c>
      <c r="D49" s="77">
        <f t="shared" si="3"/>
        <v>65.6</v>
      </c>
      <c r="E49" s="80">
        <f t="shared" si="3"/>
        <v>0</v>
      </c>
      <c r="F49" s="80">
        <f t="shared" si="3"/>
        <v>8.5</v>
      </c>
      <c r="G49" s="176">
        <f t="shared" si="1"/>
        <v>8.5</v>
      </c>
      <c r="H49" s="70" t="e">
        <f t="shared" si="0"/>
        <v>#DIV/0!</v>
      </c>
    </row>
    <row r="50" spans="1:8" s="9" customFormat="1" ht="67.5">
      <c r="A50" s="97" t="s">
        <v>11</v>
      </c>
      <c r="B50" s="98" t="s">
        <v>108</v>
      </c>
      <c r="C50" s="98" t="s">
        <v>172</v>
      </c>
      <c r="D50" s="77">
        <v>65.6</v>
      </c>
      <c r="E50" s="80">
        <v>0</v>
      </c>
      <c r="F50" s="80">
        <v>8.5</v>
      </c>
      <c r="G50" s="176">
        <f t="shared" si="1"/>
        <v>8.5</v>
      </c>
      <c r="H50" s="70" t="e">
        <f t="shared" si="0"/>
        <v>#DIV/0!</v>
      </c>
    </row>
    <row r="51" spans="1:8" s="9" customFormat="1" ht="31.5">
      <c r="A51" s="103" t="s">
        <v>82</v>
      </c>
      <c r="B51" s="104" t="s">
        <v>561</v>
      </c>
      <c r="C51" s="105" t="s">
        <v>562</v>
      </c>
      <c r="D51" s="73">
        <f>D52</f>
        <v>122.3</v>
      </c>
      <c r="E51" s="73">
        <f aca="true" t="shared" si="4" ref="E51:F53">E52</f>
        <v>0</v>
      </c>
      <c r="F51" s="73">
        <f t="shared" si="4"/>
        <v>35.2</v>
      </c>
      <c r="G51" s="70">
        <f t="shared" si="1"/>
        <v>35.2</v>
      </c>
      <c r="H51" s="70" t="e">
        <f t="shared" si="0"/>
        <v>#DIV/0!</v>
      </c>
    </row>
    <row r="52" spans="1:8" s="9" customFormat="1" ht="12.75">
      <c r="A52" s="97" t="s">
        <v>11</v>
      </c>
      <c r="B52" s="98" t="s">
        <v>563</v>
      </c>
      <c r="C52" s="99" t="s">
        <v>564</v>
      </c>
      <c r="D52" s="77">
        <f>D53</f>
        <v>122.3</v>
      </c>
      <c r="E52" s="77">
        <f t="shared" si="4"/>
        <v>0</v>
      </c>
      <c r="F52" s="77">
        <f t="shared" si="4"/>
        <v>35.2</v>
      </c>
      <c r="G52" s="176">
        <f t="shared" si="1"/>
        <v>35.2</v>
      </c>
      <c r="H52" s="70" t="e">
        <f t="shared" si="0"/>
        <v>#DIV/0!</v>
      </c>
    </row>
    <row r="53" spans="1:8" s="9" customFormat="1" ht="33.75">
      <c r="A53" s="97" t="s">
        <v>11</v>
      </c>
      <c r="B53" s="98" t="s">
        <v>565</v>
      </c>
      <c r="C53" s="99" t="s">
        <v>566</v>
      </c>
      <c r="D53" s="77">
        <f>D54</f>
        <v>122.3</v>
      </c>
      <c r="E53" s="77">
        <f t="shared" si="4"/>
        <v>0</v>
      </c>
      <c r="F53" s="77">
        <f t="shared" si="4"/>
        <v>35.2</v>
      </c>
      <c r="G53" s="176">
        <f t="shared" si="1"/>
        <v>35.2</v>
      </c>
      <c r="H53" s="70" t="e">
        <f t="shared" si="0"/>
        <v>#DIV/0!</v>
      </c>
    </row>
    <row r="54" spans="1:8" s="9" customFormat="1" ht="33.75">
      <c r="A54" s="97" t="s">
        <v>11</v>
      </c>
      <c r="B54" s="98" t="s">
        <v>567</v>
      </c>
      <c r="C54" s="99" t="s">
        <v>568</v>
      </c>
      <c r="D54" s="77">
        <v>122.3</v>
      </c>
      <c r="E54" s="77">
        <v>0</v>
      </c>
      <c r="F54" s="80">
        <v>35.2</v>
      </c>
      <c r="G54" s="176">
        <f t="shared" si="1"/>
        <v>35.2</v>
      </c>
      <c r="H54" s="70" t="e">
        <f t="shared" si="0"/>
        <v>#DIV/0!</v>
      </c>
    </row>
    <row r="55" spans="1:8" s="9" customFormat="1" ht="21" hidden="1">
      <c r="A55" s="103" t="s">
        <v>82</v>
      </c>
      <c r="B55" s="104" t="s">
        <v>553</v>
      </c>
      <c r="C55" s="105" t="s">
        <v>554</v>
      </c>
      <c r="D55" s="73">
        <f>D56</f>
        <v>0</v>
      </c>
      <c r="E55" s="87">
        <f>E56</f>
        <v>0</v>
      </c>
      <c r="F55" s="87">
        <f>F56</f>
        <v>0</v>
      </c>
      <c r="G55" s="70">
        <f t="shared" si="1"/>
        <v>0</v>
      </c>
      <c r="H55" s="70" t="e">
        <f t="shared" si="0"/>
        <v>#DIV/0!</v>
      </c>
    </row>
    <row r="56" spans="1:8" s="9" customFormat="1" ht="67.5" hidden="1">
      <c r="A56" s="97" t="s">
        <v>11</v>
      </c>
      <c r="B56" s="98" t="s">
        <v>558</v>
      </c>
      <c r="C56" s="99" t="s">
        <v>555</v>
      </c>
      <c r="D56" s="77">
        <f>D58</f>
        <v>0</v>
      </c>
      <c r="E56" s="80">
        <f>E58</f>
        <v>0</v>
      </c>
      <c r="F56" s="80"/>
      <c r="G56" s="176">
        <f t="shared" si="1"/>
        <v>0</v>
      </c>
      <c r="H56" s="70" t="e">
        <f t="shared" si="0"/>
        <v>#DIV/0!</v>
      </c>
    </row>
    <row r="57" spans="1:8" s="9" customFormat="1" ht="81.75" customHeight="1" hidden="1">
      <c r="A57" s="97" t="s">
        <v>11</v>
      </c>
      <c r="B57" s="98" t="s">
        <v>559</v>
      </c>
      <c r="C57" s="99" t="s">
        <v>556</v>
      </c>
      <c r="D57" s="77">
        <f>D58</f>
        <v>0</v>
      </c>
      <c r="E57" s="77">
        <f>E58</f>
        <v>0</v>
      </c>
      <c r="F57" s="77"/>
      <c r="G57" s="77">
        <f>G58</f>
        <v>0</v>
      </c>
      <c r="H57" s="77" t="e">
        <f>H58</f>
        <v>#DIV/0!</v>
      </c>
    </row>
    <row r="58" spans="1:8" s="9" customFormat="1" ht="78.75" hidden="1">
      <c r="A58" s="97" t="s">
        <v>11</v>
      </c>
      <c r="B58" s="98" t="s">
        <v>560</v>
      </c>
      <c r="C58" s="99" t="s">
        <v>557</v>
      </c>
      <c r="D58" s="77">
        <v>0</v>
      </c>
      <c r="E58" s="80">
        <v>0</v>
      </c>
      <c r="F58" s="80"/>
      <c r="G58" s="176">
        <f t="shared" si="1"/>
        <v>0</v>
      </c>
      <c r="H58" s="70" t="e">
        <f t="shared" si="0"/>
        <v>#DIV/0!</v>
      </c>
    </row>
    <row r="59" spans="1:8" s="9" customFormat="1" ht="27" customHeight="1" hidden="1">
      <c r="A59" s="103" t="s">
        <v>82</v>
      </c>
      <c r="B59" s="104" t="s">
        <v>466</v>
      </c>
      <c r="C59" s="105" t="s">
        <v>463</v>
      </c>
      <c r="D59" s="73">
        <f aca="true" t="shared" si="5" ref="D59:F60">D60</f>
        <v>0</v>
      </c>
      <c r="E59" s="73">
        <f t="shared" si="5"/>
        <v>0</v>
      </c>
      <c r="F59" s="73">
        <f t="shared" si="5"/>
        <v>0</v>
      </c>
      <c r="G59" s="70">
        <f t="shared" si="1"/>
        <v>0</v>
      </c>
      <c r="H59" s="70" t="e">
        <f t="shared" si="0"/>
        <v>#DIV/0!</v>
      </c>
    </row>
    <row r="60" spans="1:8" s="9" customFormat="1" ht="33.75" hidden="1">
      <c r="A60" s="97" t="s">
        <v>11</v>
      </c>
      <c r="B60" s="98" t="s">
        <v>467</v>
      </c>
      <c r="C60" s="99" t="s">
        <v>464</v>
      </c>
      <c r="D60" s="77">
        <f t="shared" si="5"/>
        <v>0</v>
      </c>
      <c r="E60" s="77">
        <f t="shared" si="5"/>
        <v>0</v>
      </c>
      <c r="F60" s="77">
        <f t="shared" si="5"/>
        <v>0</v>
      </c>
      <c r="G60" s="176">
        <f t="shared" si="1"/>
        <v>0</v>
      </c>
      <c r="H60" s="70" t="e">
        <f t="shared" si="0"/>
        <v>#DIV/0!</v>
      </c>
    </row>
    <row r="61" spans="1:8" s="9" customFormat="1" ht="48" customHeight="1" hidden="1">
      <c r="A61" s="97" t="s">
        <v>11</v>
      </c>
      <c r="B61" s="98" t="s">
        <v>468</v>
      </c>
      <c r="C61" s="99" t="s">
        <v>465</v>
      </c>
      <c r="D61" s="77">
        <v>0</v>
      </c>
      <c r="E61" s="80">
        <v>0</v>
      </c>
      <c r="F61" s="80"/>
      <c r="G61" s="176">
        <f t="shared" si="1"/>
        <v>0</v>
      </c>
      <c r="H61" s="70" t="e">
        <f t="shared" si="0"/>
        <v>#DIV/0!</v>
      </c>
    </row>
    <row r="62" spans="1:8" s="20" customFormat="1" ht="17.25" customHeight="1">
      <c r="A62" s="106" t="s">
        <v>82</v>
      </c>
      <c r="B62" s="107" t="s">
        <v>52</v>
      </c>
      <c r="C62" s="108" t="s">
        <v>53</v>
      </c>
      <c r="D62" s="87">
        <f>D63+D87+D94</f>
        <v>7807.3</v>
      </c>
      <c r="E62" s="87">
        <f>E63+E87+E94</f>
        <v>5995.9</v>
      </c>
      <c r="F62" s="87">
        <f>F63+F87+F94</f>
        <v>5821.2</v>
      </c>
      <c r="G62" s="70">
        <f t="shared" si="1"/>
        <v>-174.7</v>
      </c>
      <c r="H62" s="70">
        <f t="shared" si="0"/>
        <v>97.1</v>
      </c>
    </row>
    <row r="63" spans="1:8" ht="22.5">
      <c r="A63" s="109" t="s">
        <v>11</v>
      </c>
      <c r="B63" s="110" t="s">
        <v>54</v>
      </c>
      <c r="C63" s="111" t="s">
        <v>63</v>
      </c>
      <c r="D63" s="80">
        <f>D64+D67+D76+D84</f>
        <v>7807.3</v>
      </c>
      <c r="E63" s="80">
        <f>E64+E67+E76+E84</f>
        <v>5995.9</v>
      </c>
      <c r="F63" s="80">
        <f>F64+F67+F76+F84</f>
        <v>5979.3</v>
      </c>
      <c r="G63" s="176">
        <f t="shared" si="1"/>
        <v>-16.6</v>
      </c>
      <c r="H63" s="70">
        <f t="shared" si="0"/>
        <v>99.7</v>
      </c>
    </row>
    <row r="64" spans="1:8" ht="21">
      <c r="A64" s="235" t="s">
        <v>11</v>
      </c>
      <c r="B64" s="233" t="s">
        <v>440</v>
      </c>
      <c r="C64" s="234" t="s">
        <v>393</v>
      </c>
      <c r="D64" s="87">
        <f aca="true" t="shared" si="6" ref="D64:F65">D65</f>
        <v>7241.5</v>
      </c>
      <c r="E64" s="87">
        <f t="shared" si="6"/>
        <v>5934.5</v>
      </c>
      <c r="F64" s="87">
        <f t="shared" si="6"/>
        <v>5934.5</v>
      </c>
      <c r="G64" s="70">
        <f t="shared" si="1"/>
        <v>0</v>
      </c>
      <c r="H64" s="70">
        <f t="shared" si="0"/>
        <v>100</v>
      </c>
    </row>
    <row r="65" spans="1:8" ht="22.5">
      <c r="A65" s="112" t="s">
        <v>11</v>
      </c>
      <c r="B65" s="113" t="s">
        <v>601</v>
      </c>
      <c r="C65" s="114" t="s">
        <v>22</v>
      </c>
      <c r="D65" s="115">
        <f t="shared" si="6"/>
        <v>7241.5</v>
      </c>
      <c r="E65" s="80">
        <f t="shared" si="6"/>
        <v>5934.5</v>
      </c>
      <c r="F65" s="80">
        <f t="shared" si="6"/>
        <v>5934.5</v>
      </c>
      <c r="G65" s="176">
        <f t="shared" si="1"/>
        <v>0</v>
      </c>
      <c r="H65" s="70">
        <f t="shared" si="0"/>
        <v>100</v>
      </c>
    </row>
    <row r="66" spans="1:8" ht="22.5">
      <c r="A66" s="112" t="s">
        <v>11</v>
      </c>
      <c r="B66" s="113" t="s">
        <v>600</v>
      </c>
      <c r="C66" s="114" t="s">
        <v>394</v>
      </c>
      <c r="D66" s="115">
        <v>7241.5</v>
      </c>
      <c r="E66" s="115">
        <v>5934.5</v>
      </c>
      <c r="F66" s="80">
        <v>5934.5</v>
      </c>
      <c r="G66" s="176">
        <f t="shared" si="1"/>
        <v>0</v>
      </c>
      <c r="H66" s="70">
        <f t="shared" si="0"/>
        <v>100</v>
      </c>
    </row>
    <row r="67" spans="1:8" ht="31.5" hidden="1">
      <c r="A67" s="228" t="s">
        <v>11</v>
      </c>
      <c r="B67" s="224" t="s">
        <v>439</v>
      </c>
      <c r="C67" s="229" t="s">
        <v>395</v>
      </c>
      <c r="D67" s="87">
        <f>D68+D70+D74+D72</f>
        <v>0</v>
      </c>
      <c r="E67" s="87">
        <f>E68+E70+E74+E72</f>
        <v>0</v>
      </c>
      <c r="F67" s="87">
        <f>F68+F70+F74+F72</f>
        <v>0</v>
      </c>
      <c r="G67" s="87">
        <f>G68+G70+G74+G72</f>
        <v>0</v>
      </c>
      <c r="H67" s="70" t="e">
        <f t="shared" si="0"/>
        <v>#DIV/0!</v>
      </c>
    </row>
    <row r="68" spans="1:8" ht="70.5" customHeight="1" hidden="1">
      <c r="A68" s="230" t="s">
        <v>11</v>
      </c>
      <c r="B68" s="113" t="s">
        <v>438</v>
      </c>
      <c r="C68" s="231" t="s">
        <v>396</v>
      </c>
      <c r="D68" s="80"/>
      <c r="E68" s="80">
        <f>E69</f>
        <v>0</v>
      </c>
      <c r="F68" s="80">
        <f>F69</f>
        <v>0</v>
      </c>
      <c r="G68" s="178">
        <f t="shared" si="1"/>
        <v>0</v>
      </c>
      <c r="H68" s="178" t="e">
        <f t="shared" si="0"/>
        <v>#DIV/0!</v>
      </c>
    </row>
    <row r="69" spans="1:8" ht="45" hidden="1">
      <c r="A69" s="230" t="s">
        <v>11</v>
      </c>
      <c r="B69" s="113" t="s">
        <v>551</v>
      </c>
      <c r="C69" s="231" t="s">
        <v>552</v>
      </c>
      <c r="D69" s="80"/>
      <c r="E69" s="80"/>
      <c r="F69" s="80"/>
      <c r="G69" s="178">
        <f t="shared" si="1"/>
        <v>0</v>
      </c>
      <c r="H69" s="178" t="e">
        <f t="shared" si="0"/>
        <v>#DIV/0!</v>
      </c>
    </row>
    <row r="70" spans="1:8" ht="22.5" hidden="1">
      <c r="A70" s="230" t="s">
        <v>11</v>
      </c>
      <c r="B70" s="113" t="s">
        <v>437</v>
      </c>
      <c r="C70" s="231" t="s">
        <v>397</v>
      </c>
      <c r="D70" s="80">
        <f>D71</f>
        <v>0</v>
      </c>
      <c r="E70" s="80">
        <f>E71</f>
        <v>0</v>
      </c>
      <c r="F70" s="80">
        <f>F71</f>
        <v>0</v>
      </c>
      <c r="G70" s="178">
        <f t="shared" si="1"/>
        <v>0</v>
      </c>
      <c r="H70" s="178" t="e">
        <f t="shared" si="0"/>
        <v>#DIV/0!</v>
      </c>
    </row>
    <row r="71" spans="1:8" ht="22.5" hidden="1">
      <c r="A71" s="230" t="s">
        <v>11</v>
      </c>
      <c r="B71" s="113" t="s">
        <v>436</v>
      </c>
      <c r="C71" s="231" t="s">
        <v>398</v>
      </c>
      <c r="D71" s="80">
        <v>0</v>
      </c>
      <c r="E71" s="80">
        <v>0</v>
      </c>
      <c r="F71" s="80">
        <v>0</v>
      </c>
      <c r="G71" s="178">
        <f t="shared" si="1"/>
        <v>0</v>
      </c>
      <c r="H71" s="178" t="e">
        <f t="shared" si="0"/>
        <v>#DIV/0!</v>
      </c>
    </row>
    <row r="72" spans="1:8" ht="22.5" hidden="1">
      <c r="A72" s="230" t="s">
        <v>11</v>
      </c>
      <c r="B72" s="113" t="s">
        <v>486</v>
      </c>
      <c r="C72" s="231" t="s">
        <v>487</v>
      </c>
      <c r="D72" s="80">
        <f>D73</f>
        <v>0</v>
      </c>
      <c r="E72" s="80">
        <f>E73</f>
        <v>0</v>
      </c>
      <c r="F72" s="80">
        <f>F73</f>
        <v>0</v>
      </c>
      <c r="G72" s="178">
        <f t="shared" si="1"/>
        <v>0</v>
      </c>
      <c r="H72" s="178" t="e">
        <f t="shared" si="0"/>
        <v>#DIV/0!</v>
      </c>
    </row>
    <row r="73" spans="1:8" ht="33.75" hidden="1">
      <c r="A73" s="230" t="s">
        <v>11</v>
      </c>
      <c r="B73" s="113" t="s">
        <v>484</v>
      </c>
      <c r="C73" s="231" t="s">
        <v>485</v>
      </c>
      <c r="D73" s="80"/>
      <c r="E73" s="80"/>
      <c r="F73" s="80"/>
      <c r="G73" s="178">
        <f t="shared" si="1"/>
        <v>0</v>
      </c>
      <c r="H73" s="178" t="e">
        <f t="shared" si="0"/>
        <v>#DIV/0!</v>
      </c>
    </row>
    <row r="74" spans="1:8" ht="12.75" hidden="1">
      <c r="A74" s="230" t="s">
        <v>11</v>
      </c>
      <c r="B74" s="113" t="s">
        <v>435</v>
      </c>
      <c r="C74" s="231" t="s">
        <v>399</v>
      </c>
      <c r="D74" s="80">
        <f>D75</f>
        <v>0</v>
      </c>
      <c r="E74" s="80">
        <f>E75</f>
        <v>0</v>
      </c>
      <c r="F74" s="80">
        <f>F75</f>
        <v>0</v>
      </c>
      <c r="G74" s="178">
        <f t="shared" si="1"/>
        <v>0</v>
      </c>
      <c r="H74" s="178" t="e">
        <f t="shared" si="0"/>
        <v>#DIV/0!</v>
      </c>
    </row>
    <row r="75" spans="1:8" ht="12.75" hidden="1">
      <c r="A75" s="230" t="s">
        <v>11</v>
      </c>
      <c r="B75" s="113" t="s">
        <v>434</v>
      </c>
      <c r="C75" s="231" t="s">
        <v>400</v>
      </c>
      <c r="D75" s="80"/>
      <c r="E75" s="80">
        <v>0</v>
      </c>
      <c r="F75" s="80">
        <v>0</v>
      </c>
      <c r="G75" s="178">
        <f t="shared" si="1"/>
        <v>0</v>
      </c>
      <c r="H75" s="178" t="e">
        <f t="shared" si="0"/>
        <v>#DIV/0!</v>
      </c>
    </row>
    <row r="76" spans="1:8" ht="26.25" customHeight="1">
      <c r="A76" s="232" t="s">
        <v>11</v>
      </c>
      <c r="B76" s="233" t="s">
        <v>433</v>
      </c>
      <c r="C76" s="234" t="s">
        <v>401</v>
      </c>
      <c r="D76" s="87">
        <f>D77+D82</f>
        <v>489.7</v>
      </c>
      <c r="E76" s="87">
        <f>E77+E82</f>
        <v>61.4</v>
      </c>
      <c r="F76" s="87">
        <f>F77+F82</f>
        <v>44.8</v>
      </c>
      <c r="G76" s="70">
        <f t="shared" si="1"/>
        <v>-16.6</v>
      </c>
      <c r="H76" s="70">
        <f aca="true" t="shared" si="7" ref="H76:H87">F76/E76*100</f>
        <v>73</v>
      </c>
    </row>
    <row r="77" spans="1:8" ht="36" customHeight="1">
      <c r="A77" s="112" t="s">
        <v>11</v>
      </c>
      <c r="B77" s="226" t="s">
        <v>432</v>
      </c>
      <c r="C77" s="79" t="s">
        <v>402</v>
      </c>
      <c r="D77" s="227">
        <f>D78+D79+D80+D81</f>
        <v>247.3</v>
      </c>
      <c r="E77" s="227">
        <f>E78+E79+E80+E81</f>
        <v>0.8</v>
      </c>
      <c r="F77" s="227">
        <f>F78+F79+F80+F81</f>
        <v>0.8</v>
      </c>
      <c r="G77" s="178">
        <f t="shared" si="1"/>
        <v>0</v>
      </c>
      <c r="H77" s="201">
        <f t="shared" si="7"/>
        <v>100</v>
      </c>
    </row>
    <row r="78" spans="1:8" ht="45">
      <c r="A78" s="116" t="s">
        <v>11</v>
      </c>
      <c r="B78" s="110" t="s">
        <v>431</v>
      </c>
      <c r="C78" s="120" t="s">
        <v>344</v>
      </c>
      <c r="D78" s="227">
        <v>236.4</v>
      </c>
      <c r="E78" s="80">
        <v>0</v>
      </c>
      <c r="F78" s="80">
        <v>0</v>
      </c>
      <c r="G78" s="176">
        <f t="shared" si="1"/>
        <v>0</v>
      </c>
      <c r="H78" s="70" t="e">
        <f t="shared" si="7"/>
        <v>#DIV/0!</v>
      </c>
    </row>
    <row r="79" spans="1:8" ht="56.25">
      <c r="A79" s="116" t="s">
        <v>11</v>
      </c>
      <c r="B79" s="118" t="s">
        <v>431</v>
      </c>
      <c r="C79" s="120" t="s">
        <v>347</v>
      </c>
      <c r="D79" s="227">
        <v>7.6</v>
      </c>
      <c r="E79" s="227">
        <v>0</v>
      </c>
      <c r="F79" s="227">
        <v>0</v>
      </c>
      <c r="G79" s="176">
        <f t="shared" si="1"/>
        <v>0</v>
      </c>
      <c r="H79" s="70" t="e">
        <f t="shared" si="7"/>
        <v>#DIV/0!</v>
      </c>
    </row>
    <row r="80" spans="1:8" ht="48.75" customHeight="1" hidden="1">
      <c r="A80" s="119" t="s">
        <v>11</v>
      </c>
      <c r="B80" s="117" t="s">
        <v>431</v>
      </c>
      <c r="C80" s="111" t="s">
        <v>112</v>
      </c>
      <c r="D80" s="227"/>
      <c r="E80" s="227"/>
      <c r="F80" s="227"/>
      <c r="G80" s="176">
        <f t="shared" si="1"/>
        <v>0</v>
      </c>
      <c r="H80" s="70" t="e">
        <f t="shared" si="7"/>
        <v>#DIV/0!</v>
      </c>
    </row>
    <row r="81" spans="1:8" ht="22.5">
      <c r="A81" s="119" t="s">
        <v>11</v>
      </c>
      <c r="B81" s="117" t="s">
        <v>111</v>
      </c>
      <c r="C81" s="120" t="s">
        <v>95</v>
      </c>
      <c r="D81" s="80">
        <v>3.3</v>
      </c>
      <c r="E81" s="80">
        <v>0.8</v>
      </c>
      <c r="F81" s="80">
        <v>0.8</v>
      </c>
      <c r="G81" s="176">
        <f t="shared" si="1"/>
        <v>0</v>
      </c>
      <c r="H81" s="70">
        <f t="shared" si="7"/>
        <v>100</v>
      </c>
    </row>
    <row r="82" spans="1:8" ht="33.75">
      <c r="A82" s="222" t="s">
        <v>11</v>
      </c>
      <c r="B82" s="113" t="s">
        <v>430</v>
      </c>
      <c r="C82" s="223" t="s">
        <v>403</v>
      </c>
      <c r="D82" s="80">
        <f>D83</f>
        <v>242.4</v>
      </c>
      <c r="E82" s="80">
        <f>E83</f>
        <v>60.6</v>
      </c>
      <c r="F82" s="80">
        <f>F83</f>
        <v>44</v>
      </c>
      <c r="G82" s="178">
        <f t="shared" si="1"/>
        <v>-16.6</v>
      </c>
      <c r="H82" s="201">
        <f t="shared" si="7"/>
        <v>72.6</v>
      </c>
    </row>
    <row r="83" spans="1:8" ht="51" customHeight="1">
      <c r="A83" s="119" t="s">
        <v>11</v>
      </c>
      <c r="B83" s="117" t="s">
        <v>429</v>
      </c>
      <c r="C83" s="120" t="s">
        <v>404</v>
      </c>
      <c r="D83" s="80">
        <v>242.4</v>
      </c>
      <c r="E83" s="80">
        <v>60.6</v>
      </c>
      <c r="F83" s="80">
        <v>44</v>
      </c>
      <c r="G83" s="176">
        <f t="shared" si="1"/>
        <v>-16.6</v>
      </c>
      <c r="H83" s="70">
        <f t="shared" si="7"/>
        <v>72.6</v>
      </c>
    </row>
    <row r="84" spans="1:8" ht="13.5" customHeight="1">
      <c r="A84" s="106" t="s">
        <v>11</v>
      </c>
      <c r="B84" s="224" t="s">
        <v>428</v>
      </c>
      <c r="C84" s="225" t="s">
        <v>405</v>
      </c>
      <c r="D84" s="87">
        <f aca="true" t="shared" si="8" ref="D84:F85">D85</f>
        <v>76.1</v>
      </c>
      <c r="E84" s="87">
        <f t="shared" si="8"/>
        <v>0</v>
      </c>
      <c r="F84" s="87">
        <f t="shared" si="8"/>
        <v>0</v>
      </c>
      <c r="G84" s="201">
        <f t="shared" si="1"/>
        <v>0</v>
      </c>
      <c r="H84" s="201" t="e">
        <f t="shared" si="7"/>
        <v>#DIV/0!</v>
      </c>
    </row>
    <row r="85" spans="1:8" ht="27" customHeight="1">
      <c r="A85" s="119" t="s">
        <v>11</v>
      </c>
      <c r="B85" s="117" t="s">
        <v>427</v>
      </c>
      <c r="C85" s="120" t="s">
        <v>406</v>
      </c>
      <c r="D85" s="80">
        <f t="shared" si="8"/>
        <v>76.1</v>
      </c>
      <c r="E85" s="80">
        <f>E86</f>
        <v>0</v>
      </c>
      <c r="F85" s="80">
        <f t="shared" si="8"/>
        <v>0</v>
      </c>
      <c r="G85" s="176">
        <f t="shared" si="1"/>
        <v>0</v>
      </c>
      <c r="H85" s="70" t="e">
        <f t="shared" si="7"/>
        <v>#DIV/0!</v>
      </c>
    </row>
    <row r="86" spans="1:8" ht="27" customHeight="1">
      <c r="A86" s="119" t="s">
        <v>11</v>
      </c>
      <c r="B86" s="117" t="s">
        <v>426</v>
      </c>
      <c r="C86" s="120" t="s">
        <v>407</v>
      </c>
      <c r="D86" s="80">
        <v>76.1</v>
      </c>
      <c r="E86" s="80">
        <v>0</v>
      </c>
      <c r="F86" s="80">
        <v>0</v>
      </c>
      <c r="G86" s="176">
        <f t="shared" si="1"/>
        <v>0</v>
      </c>
      <c r="H86" s="70" t="e">
        <f t="shared" si="7"/>
        <v>#DIV/0!</v>
      </c>
    </row>
    <row r="87" spans="1:8" ht="87.75" customHeight="1">
      <c r="A87" s="97" t="s">
        <v>11</v>
      </c>
      <c r="B87" s="219" t="s">
        <v>149</v>
      </c>
      <c r="C87" s="221" t="s">
        <v>416</v>
      </c>
      <c r="D87" s="242">
        <f>D88+D90</f>
        <v>0</v>
      </c>
      <c r="E87" s="242">
        <f>E88+E90</f>
        <v>0</v>
      </c>
      <c r="F87" s="87">
        <f>F88+F90</f>
        <v>8.7</v>
      </c>
      <c r="G87" s="70">
        <f t="shared" si="1"/>
        <v>8.7</v>
      </c>
      <c r="H87" s="70" t="e">
        <f t="shared" si="7"/>
        <v>#DIV/0!</v>
      </c>
    </row>
    <row r="88" spans="1:8" ht="56.25">
      <c r="A88" s="97" t="s">
        <v>11</v>
      </c>
      <c r="B88" s="118" t="s">
        <v>425</v>
      </c>
      <c r="C88" s="95" t="s">
        <v>408</v>
      </c>
      <c r="D88" s="241">
        <f>D89</f>
        <v>0</v>
      </c>
      <c r="E88" s="241">
        <f>E89</f>
        <v>0</v>
      </c>
      <c r="F88" s="241">
        <f>F89</f>
        <v>8.7</v>
      </c>
      <c r="G88" s="241">
        <f>G89</f>
        <v>8.7</v>
      </c>
      <c r="H88" s="241" t="e">
        <f>H89</f>
        <v>#DIV/0!</v>
      </c>
    </row>
    <row r="89" spans="1:8" ht="62.25" customHeight="1">
      <c r="A89" s="97" t="s">
        <v>11</v>
      </c>
      <c r="B89" s="118" t="s">
        <v>424</v>
      </c>
      <c r="C89" s="95" t="s">
        <v>191</v>
      </c>
      <c r="D89" s="241">
        <v>0</v>
      </c>
      <c r="E89" s="80">
        <v>0</v>
      </c>
      <c r="F89" s="80">
        <v>8.7</v>
      </c>
      <c r="G89" s="176">
        <f t="shared" si="1"/>
        <v>8.7</v>
      </c>
      <c r="H89" s="70" t="e">
        <f aca="true" t="shared" si="9" ref="H89:H96">F89/E89*100</f>
        <v>#DIV/0!</v>
      </c>
    </row>
    <row r="90" spans="1:8" ht="41.25" customHeight="1" hidden="1">
      <c r="A90" s="97" t="s">
        <v>11</v>
      </c>
      <c r="B90" s="118" t="s">
        <v>423</v>
      </c>
      <c r="C90" s="95" t="s">
        <v>409</v>
      </c>
      <c r="D90" s="241">
        <f>D91</f>
        <v>0</v>
      </c>
      <c r="E90" s="80">
        <f>E91</f>
        <v>0</v>
      </c>
      <c r="F90" s="80">
        <f>F91</f>
        <v>0</v>
      </c>
      <c r="G90" s="176">
        <f t="shared" si="1"/>
        <v>0</v>
      </c>
      <c r="H90" s="70" t="e">
        <f t="shared" si="9"/>
        <v>#DIV/0!</v>
      </c>
    </row>
    <row r="91" spans="1:8" ht="27.75" customHeight="1" hidden="1">
      <c r="A91" s="97" t="s">
        <v>11</v>
      </c>
      <c r="B91" s="118" t="s">
        <v>422</v>
      </c>
      <c r="C91" s="95" t="s">
        <v>410</v>
      </c>
      <c r="D91" s="241">
        <f>D92+D93</f>
        <v>0</v>
      </c>
      <c r="E91" s="80"/>
      <c r="F91" s="80">
        <f>F92+F93</f>
        <v>0</v>
      </c>
      <c r="G91" s="176">
        <f t="shared" si="1"/>
        <v>0</v>
      </c>
      <c r="H91" s="70" t="e">
        <f t="shared" si="9"/>
        <v>#DIV/0!</v>
      </c>
    </row>
    <row r="92" spans="1:8" ht="39" customHeight="1" hidden="1">
      <c r="A92" s="97" t="s">
        <v>11</v>
      </c>
      <c r="B92" s="118" t="s">
        <v>421</v>
      </c>
      <c r="C92" s="95" t="s">
        <v>411</v>
      </c>
      <c r="D92" s="241"/>
      <c r="E92" s="80"/>
      <c r="F92" s="80"/>
      <c r="G92" s="176">
        <f t="shared" si="1"/>
        <v>0</v>
      </c>
      <c r="H92" s="70" t="e">
        <f t="shared" si="9"/>
        <v>#DIV/0!</v>
      </c>
    </row>
    <row r="93" spans="1:8" ht="37.5" customHeight="1" hidden="1">
      <c r="A93" s="97" t="s">
        <v>11</v>
      </c>
      <c r="B93" s="118" t="s">
        <v>420</v>
      </c>
      <c r="C93" s="95" t="s">
        <v>412</v>
      </c>
      <c r="D93" s="241"/>
      <c r="E93" s="80"/>
      <c r="F93" s="80"/>
      <c r="G93" s="176">
        <f t="shared" si="1"/>
        <v>0</v>
      </c>
      <c r="H93" s="70" t="e">
        <f t="shared" si="9"/>
        <v>#DIV/0!</v>
      </c>
    </row>
    <row r="94" spans="1:8" ht="45.75" customHeight="1">
      <c r="A94" s="103" t="s">
        <v>11</v>
      </c>
      <c r="B94" s="219" t="s">
        <v>417</v>
      </c>
      <c r="C94" s="220" t="s">
        <v>413</v>
      </c>
      <c r="D94" s="242">
        <f aca="true" t="shared" si="10" ref="D94:F95">D95</f>
        <v>0</v>
      </c>
      <c r="E94" s="87">
        <f t="shared" si="10"/>
        <v>0</v>
      </c>
      <c r="F94" s="87">
        <f t="shared" si="10"/>
        <v>-166.8</v>
      </c>
      <c r="G94" s="70">
        <f t="shared" si="1"/>
        <v>-166.8</v>
      </c>
      <c r="H94" s="70" t="e">
        <f t="shared" si="9"/>
        <v>#DIV/0!</v>
      </c>
    </row>
    <row r="95" spans="1:8" ht="44.25" customHeight="1">
      <c r="A95" s="97" t="s">
        <v>11</v>
      </c>
      <c r="B95" s="118" t="s">
        <v>418</v>
      </c>
      <c r="C95" s="95" t="s">
        <v>414</v>
      </c>
      <c r="D95" s="241">
        <f t="shared" si="10"/>
        <v>0</v>
      </c>
      <c r="E95" s="241">
        <f t="shared" si="10"/>
        <v>0</v>
      </c>
      <c r="F95" s="241">
        <f t="shared" si="10"/>
        <v>-166.8</v>
      </c>
      <c r="G95" s="176">
        <f t="shared" si="1"/>
        <v>-166.8</v>
      </c>
      <c r="H95" s="70" t="e">
        <f t="shared" si="9"/>
        <v>#DIV/0!</v>
      </c>
    </row>
    <row r="96" spans="1:8" ht="48.75" customHeight="1">
      <c r="A96" s="97" t="s">
        <v>11</v>
      </c>
      <c r="B96" s="118" t="s">
        <v>419</v>
      </c>
      <c r="C96" s="95" t="s">
        <v>415</v>
      </c>
      <c r="D96" s="241">
        <v>0</v>
      </c>
      <c r="E96" s="80">
        <v>0</v>
      </c>
      <c r="F96" s="80">
        <v>-166.8</v>
      </c>
      <c r="G96" s="176">
        <f t="shared" si="1"/>
        <v>-166.8</v>
      </c>
      <c r="H96" s="70" t="e">
        <f t="shared" si="9"/>
        <v>#DIV/0!</v>
      </c>
    </row>
    <row r="97" spans="1:8" ht="12.75">
      <c r="A97" s="103"/>
      <c r="B97" s="122" t="s">
        <v>86</v>
      </c>
      <c r="C97" s="122" t="s">
        <v>17</v>
      </c>
      <c r="D97" s="187">
        <f>D7+D62</f>
        <v>36706.6</v>
      </c>
      <c r="E97" s="187">
        <f>E7+E62</f>
        <v>10050.1</v>
      </c>
      <c r="F97" s="187">
        <f>F7+F62</f>
        <v>8074.9</v>
      </c>
      <c r="G97" s="70">
        <f t="shared" si="1"/>
        <v>-1975.2</v>
      </c>
      <c r="H97" s="70">
        <f>F97/E97*100</f>
        <v>80.3</v>
      </c>
    </row>
    <row r="99" spans="3:8" ht="12.75">
      <c r="C99" s="381"/>
      <c r="D99" s="381"/>
      <c r="E99" s="381"/>
      <c r="F99" s="381"/>
      <c r="G99" s="381"/>
      <c r="H99" s="381"/>
    </row>
    <row r="100" spans="3:8" ht="12.75">
      <c r="C100" s="381"/>
      <c r="D100" s="381"/>
      <c r="E100" s="381"/>
      <c r="F100" s="381"/>
      <c r="G100" s="381"/>
      <c r="H100" s="381"/>
    </row>
    <row r="101" spans="3:8" ht="12.75">
      <c r="C101" s="18"/>
      <c r="D101" s="243"/>
      <c r="E101" s="243"/>
      <c r="F101" s="243"/>
      <c r="G101" s="18"/>
      <c r="H101" s="18"/>
    </row>
    <row r="102" ht="12.75">
      <c r="L102" s="7" t="s">
        <v>169</v>
      </c>
    </row>
  </sheetData>
  <sheetProtection/>
  <mergeCells count="6">
    <mergeCell ref="A3:H3"/>
    <mergeCell ref="C100:H100"/>
    <mergeCell ref="B5:D5"/>
    <mergeCell ref="C99:H99"/>
    <mergeCell ref="C1:H1"/>
    <mergeCell ref="C2:H2"/>
  </mergeCells>
  <printOptions/>
  <pageMargins left="0" right="0" top="0" bottom="0" header="0" footer="0"/>
  <pageSetup fitToHeight="15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1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3.8515625" style="373" customWidth="1"/>
    <col min="2" max="2" width="7.28125" style="140" customWidth="1"/>
    <col min="3" max="3" width="63.00390625" style="140" customWidth="1"/>
    <col min="4" max="4" width="10.8515625" style="207" customWidth="1"/>
    <col min="5" max="5" width="9.7109375" style="148" customWidth="1"/>
    <col min="6" max="6" width="9.00390625" style="208" customWidth="1"/>
    <col min="7" max="8" width="9.00390625" style="148" customWidth="1"/>
    <col min="9" max="16384" width="9.00390625" style="137" customWidth="1"/>
  </cols>
  <sheetData>
    <row r="1" spans="1:8" ht="12.75">
      <c r="A1" s="385" t="s">
        <v>319</v>
      </c>
      <c r="B1" s="385"/>
      <c r="C1" s="385"/>
      <c r="D1" s="385"/>
      <c r="E1" s="385"/>
      <c r="F1" s="385"/>
      <c r="G1" s="385"/>
      <c r="H1" s="385"/>
    </row>
    <row r="2" spans="1:8" ht="12.75">
      <c r="A2" s="386" t="s">
        <v>621</v>
      </c>
      <c r="B2" s="386"/>
      <c r="C2" s="386"/>
      <c r="D2" s="386"/>
      <c r="E2" s="386"/>
      <c r="F2" s="386"/>
      <c r="G2" s="386"/>
      <c r="H2" s="386"/>
    </row>
    <row r="3" spans="1:8" ht="12.75">
      <c r="A3" s="20"/>
      <c r="B3" s="20"/>
      <c r="C3" s="204"/>
      <c r="D3" s="204"/>
      <c r="E3" s="208"/>
      <c r="G3" s="208"/>
      <c r="H3" s="208"/>
    </row>
    <row r="4" spans="1:8" ht="48.75" customHeight="1">
      <c r="A4" s="384" t="s">
        <v>618</v>
      </c>
      <c r="B4" s="384"/>
      <c r="C4" s="384"/>
      <c r="D4" s="384"/>
      <c r="E4" s="384"/>
      <c r="F4" s="384"/>
      <c r="G4" s="384"/>
      <c r="H4" s="384"/>
    </row>
    <row r="5" spans="1:8" ht="13.5" customHeight="1">
      <c r="A5" s="375"/>
      <c r="B5" s="299"/>
      <c r="C5" s="299"/>
      <c r="D5" s="314"/>
      <c r="E5" s="299"/>
      <c r="F5" s="299"/>
      <c r="G5" s="299"/>
      <c r="H5" s="299"/>
    </row>
    <row r="6" spans="1:8" ht="12.75">
      <c r="A6" s="21"/>
      <c r="B6" s="262"/>
      <c r="C6" s="262"/>
      <c r="D6" s="205"/>
      <c r="E6" s="208"/>
      <c r="G6" s="208"/>
      <c r="H6" s="303" t="s">
        <v>470</v>
      </c>
    </row>
    <row r="7" spans="1:8" ht="51">
      <c r="A7" s="203" t="s">
        <v>303</v>
      </c>
      <c r="B7" s="203" t="s">
        <v>304</v>
      </c>
      <c r="C7" s="263" t="s">
        <v>90</v>
      </c>
      <c r="D7" s="202" t="s">
        <v>138</v>
      </c>
      <c r="E7" s="209" t="s">
        <v>139</v>
      </c>
      <c r="F7" s="209" t="s">
        <v>140</v>
      </c>
      <c r="G7" s="30" t="s">
        <v>141</v>
      </c>
      <c r="H7" s="30" t="s">
        <v>142</v>
      </c>
    </row>
    <row r="8" spans="1:8" s="138" customFormat="1" ht="12.75">
      <c r="A8" s="264">
        <v>1</v>
      </c>
      <c r="B8" s="264">
        <v>2</v>
      </c>
      <c r="C8" s="265">
        <v>3</v>
      </c>
      <c r="D8" s="206">
        <v>4</v>
      </c>
      <c r="E8" s="210">
        <v>5</v>
      </c>
      <c r="F8" s="210">
        <v>6</v>
      </c>
      <c r="G8" s="141">
        <v>7</v>
      </c>
      <c r="H8" s="141">
        <v>8</v>
      </c>
    </row>
    <row r="9" spans="1:8" s="139" customFormat="1" ht="29.25" customHeight="1">
      <c r="A9" s="185" t="s">
        <v>281</v>
      </c>
      <c r="B9" s="185"/>
      <c r="C9" s="266" t="s">
        <v>305</v>
      </c>
      <c r="D9" s="189">
        <f>D10+D13+D16+D24</f>
        <v>10800</v>
      </c>
      <c r="E9" s="189">
        <f>E10+E13+E16+E24</f>
        <v>2300</v>
      </c>
      <c r="F9" s="189">
        <f>F10+F13+F16+F24</f>
        <v>2250</v>
      </c>
      <c r="G9" s="249">
        <f>F9-E9</f>
        <v>-50</v>
      </c>
      <c r="H9" s="250">
        <f>F9/E9*100</f>
        <v>97.8</v>
      </c>
    </row>
    <row r="10" spans="1:8" s="139" customFormat="1" ht="38.25">
      <c r="A10" s="267" t="s">
        <v>283</v>
      </c>
      <c r="B10" s="267"/>
      <c r="C10" s="268" t="s">
        <v>284</v>
      </c>
      <c r="D10" s="152">
        <f aca="true" t="shared" si="0" ref="D10:F11">D11</f>
        <v>10800</v>
      </c>
      <c r="E10" s="152">
        <f t="shared" si="0"/>
        <v>2300</v>
      </c>
      <c r="F10" s="152">
        <f t="shared" si="0"/>
        <v>2250</v>
      </c>
      <c r="G10" s="249">
        <f aca="true" t="shared" si="1" ref="G10:G101">F10-E10</f>
        <v>-50</v>
      </c>
      <c r="H10" s="250">
        <f aca="true" t="shared" si="2" ref="H10:H88">F10/E10*100</f>
        <v>97.8</v>
      </c>
    </row>
    <row r="11" spans="1:8" ht="25.5">
      <c r="A11" s="134" t="s">
        <v>285</v>
      </c>
      <c r="B11" s="134"/>
      <c r="C11" s="135" t="s">
        <v>286</v>
      </c>
      <c r="D11" s="152">
        <f t="shared" si="0"/>
        <v>10800</v>
      </c>
      <c r="E11" s="152">
        <f t="shared" si="0"/>
        <v>2300</v>
      </c>
      <c r="F11" s="152">
        <f t="shared" si="0"/>
        <v>2250</v>
      </c>
      <c r="G11" s="249">
        <f t="shared" si="1"/>
        <v>-50</v>
      </c>
      <c r="H11" s="250">
        <f t="shared" si="2"/>
        <v>97.8</v>
      </c>
    </row>
    <row r="12" spans="1:8" ht="25.5">
      <c r="A12" s="134"/>
      <c r="B12" s="134" t="s">
        <v>59</v>
      </c>
      <c r="C12" s="259" t="s">
        <v>170</v>
      </c>
      <c r="D12" s="152">
        <v>10800</v>
      </c>
      <c r="E12" s="245">
        <v>2300</v>
      </c>
      <c r="F12" s="212">
        <v>2250</v>
      </c>
      <c r="G12" s="249">
        <f t="shared" si="1"/>
        <v>-50</v>
      </c>
      <c r="H12" s="250">
        <f t="shared" si="2"/>
        <v>97.8</v>
      </c>
    </row>
    <row r="13" spans="1:8" ht="12.75" hidden="1">
      <c r="A13" s="134" t="s">
        <v>287</v>
      </c>
      <c r="B13" s="134"/>
      <c r="C13" s="259" t="s">
        <v>288</v>
      </c>
      <c r="D13" s="152">
        <f aca="true" t="shared" si="3" ref="D13:F14">D14</f>
        <v>0</v>
      </c>
      <c r="E13" s="152">
        <f t="shared" si="3"/>
        <v>0</v>
      </c>
      <c r="F13" s="152">
        <f t="shared" si="3"/>
        <v>0</v>
      </c>
      <c r="G13" s="249">
        <f t="shared" si="1"/>
        <v>0</v>
      </c>
      <c r="H13" s="250" t="e">
        <f>F13/E13*100</f>
        <v>#DIV/0!</v>
      </c>
    </row>
    <row r="14" spans="1:8" ht="25.5" hidden="1">
      <c r="A14" s="134" t="s">
        <v>289</v>
      </c>
      <c r="B14" s="134"/>
      <c r="C14" s="259" t="s">
        <v>286</v>
      </c>
      <c r="D14" s="152">
        <f t="shared" si="3"/>
        <v>0</v>
      </c>
      <c r="E14" s="152">
        <f t="shared" si="3"/>
        <v>0</v>
      </c>
      <c r="F14" s="152">
        <f t="shared" si="3"/>
        <v>0</v>
      </c>
      <c r="G14" s="249">
        <f t="shared" si="1"/>
        <v>0</v>
      </c>
      <c r="H14" s="250" t="e">
        <f t="shared" si="2"/>
        <v>#DIV/0!</v>
      </c>
    </row>
    <row r="15" spans="1:8" ht="25.5" hidden="1">
      <c r="A15" s="134"/>
      <c r="B15" s="134" t="s">
        <v>59</v>
      </c>
      <c r="C15" s="259" t="s">
        <v>170</v>
      </c>
      <c r="D15" s="153"/>
      <c r="E15" s="245"/>
      <c r="F15" s="213"/>
      <c r="G15" s="249">
        <f t="shared" si="1"/>
        <v>0</v>
      </c>
      <c r="H15" s="250" t="e">
        <f t="shared" si="2"/>
        <v>#DIV/0!</v>
      </c>
    </row>
    <row r="16" spans="1:8" ht="25.5" hidden="1">
      <c r="A16" s="134" t="s">
        <v>291</v>
      </c>
      <c r="B16" s="134"/>
      <c r="C16" s="135" t="s">
        <v>306</v>
      </c>
      <c r="D16" s="152">
        <f aca="true" t="shared" si="4" ref="D16:F17">D17</f>
        <v>0</v>
      </c>
      <c r="E16" s="152">
        <f t="shared" si="4"/>
        <v>0</v>
      </c>
      <c r="F16" s="152">
        <f t="shared" si="4"/>
        <v>0</v>
      </c>
      <c r="G16" s="249">
        <f t="shared" si="1"/>
        <v>0</v>
      </c>
      <c r="H16" s="250" t="e">
        <f t="shared" si="2"/>
        <v>#DIV/0!</v>
      </c>
    </row>
    <row r="17" spans="1:8" ht="56.25" customHeight="1" hidden="1">
      <c r="A17" s="134" t="s">
        <v>456</v>
      </c>
      <c r="B17" s="134"/>
      <c r="C17" s="135" t="s">
        <v>293</v>
      </c>
      <c r="D17" s="152">
        <f t="shared" si="4"/>
        <v>0</v>
      </c>
      <c r="E17" s="152">
        <f t="shared" si="4"/>
        <v>0</v>
      </c>
      <c r="F17" s="152">
        <f t="shared" si="4"/>
        <v>0</v>
      </c>
      <c r="G17" s="249">
        <f t="shared" si="1"/>
        <v>0</v>
      </c>
      <c r="H17" s="250" t="e">
        <f t="shared" si="2"/>
        <v>#DIV/0!</v>
      </c>
    </row>
    <row r="18" spans="1:8" ht="25.5" hidden="1">
      <c r="A18" s="134"/>
      <c r="B18" s="134" t="s">
        <v>59</v>
      </c>
      <c r="C18" s="259" t="s">
        <v>170</v>
      </c>
      <c r="D18" s="152"/>
      <c r="E18" s="245"/>
      <c r="F18" s="212"/>
      <c r="G18" s="249">
        <f t="shared" si="1"/>
        <v>0</v>
      </c>
      <c r="H18" s="250" t="e">
        <f t="shared" si="2"/>
        <v>#DIV/0!</v>
      </c>
    </row>
    <row r="19" spans="1:8" ht="15.75" customHeight="1" hidden="1">
      <c r="A19" s="134" t="s">
        <v>211</v>
      </c>
      <c r="B19" s="134"/>
      <c r="C19" s="259" t="s">
        <v>212</v>
      </c>
      <c r="D19" s="152"/>
      <c r="E19" s="152">
        <f>E20+E22+E24+E27</f>
        <v>0</v>
      </c>
      <c r="F19" s="152">
        <f>F20+F22+F24+F27</f>
        <v>0</v>
      </c>
      <c r="G19" s="249">
        <f aca="true" t="shared" si="5" ref="G19:G28">F19-E19</f>
        <v>0</v>
      </c>
      <c r="H19" s="250" t="e">
        <f aca="true" t="shared" si="6" ref="H19:H28">F19/E19*100</f>
        <v>#DIV/0!</v>
      </c>
    </row>
    <row r="20" spans="1:8" ht="19.5" customHeight="1" hidden="1">
      <c r="A20" s="134" t="s">
        <v>388</v>
      </c>
      <c r="B20" s="134"/>
      <c r="C20" s="259" t="s">
        <v>385</v>
      </c>
      <c r="D20" s="152">
        <f>D21</f>
        <v>0</v>
      </c>
      <c r="E20" s="152">
        <f>E21</f>
        <v>0</v>
      </c>
      <c r="F20" s="152">
        <f>F21</f>
        <v>0</v>
      </c>
      <c r="G20" s="249">
        <f t="shared" si="5"/>
        <v>0</v>
      </c>
      <c r="H20" s="250" t="e">
        <f t="shared" si="6"/>
        <v>#DIV/0!</v>
      </c>
    </row>
    <row r="21" spans="1:8" ht="16.5" customHeight="1" hidden="1">
      <c r="A21" s="134"/>
      <c r="B21" s="134" t="s">
        <v>386</v>
      </c>
      <c r="C21" s="259" t="s">
        <v>387</v>
      </c>
      <c r="D21" s="152"/>
      <c r="E21" s="254"/>
      <c r="F21" s="214"/>
      <c r="G21" s="249">
        <f t="shared" si="5"/>
        <v>0</v>
      </c>
      <c r="H21" s="250" t="e">
        <f t="shared" si="6"/>
        <v>#DIV/0!</v>
      </c>
    </row>
    <row r="22" spans="1:8" ht="32.25" customHeight="1" hidden="1">
      <c r="A22" s="134" t="s">
        <v>345</v>
      </c>
      <c r="B22" s="134"/>
      <c r="C22" s="259" t="s">
        <v>346</v>
      </c>
      <c r="D22" s="152">
        <f>D23</f>
        <v>0</v>
      </c>
      <c r="E22" s="152">
        <f>E23</f>
        <v>0</v>
      </c>
      <c r="F22" s="152">
        <f>F23</f>
        <v>0</v>
      </c>
      <c r="G22" s="249">
        <f t="shared" si="5"/>
        <v>0</v>
      </c>
      <c r="H22" s="250" t="e">
        <f t="shared" si="6"/>
        <v>#DIV/0!</v>
      </c>
    </row>
    <row r="23" spans="1:8" ht="25.5" customHeight="1" hidden="1">
      <c r="A23" s="134"/>
      <c r="B23" s="134" t="s">
        <v>59</v>
      </c>
      <c r="C23" s="259" t="s">
        <v>170</v>
      </c>
      <c r="D23" s="152"/>
      <c r="E23" s="245">
        <v>0</v>
      </c>
      <c r="F23" s="152">
        <v>0</v>
      </c>
      <c r="G23" s="249">
        <f t="shared" si="5"/>
        <v>0</v>
      </c>
      <c r="H23" s="250" t="e">
        <f t="shared" si="6"/>
        <v>#DIV/0!</v>
      </c>
    </row>
    <row r="24" spans="1:8" ht="25.5" hidden="1">
      <c r="A24" s="134" t="s">
        <v>290</v>
      </c>
      <c r="B24" s="134"/>
      <c r="C24" s="259" t="s">
        <v>453</v>
      </c>
      <c r="D24" s="152">
        <f>D25+D27</f>
        <v>0</v>
      </c>
      <c r="E24" s="152">
        <f>E26</f>
        <v>0</v>
      </c>
      <c r="F24" s="152">
        <f>F26</f>
        <v>0</v>
      </c>
      <c r="G24" s="249">
        <f t="shared" si="5"/>
        <v>0</v>
      </c>
      <c r="H24" s="250" t="e">
        <f t="shared" si="6"/>
        <v>#DIV/0!</v>
      </c>
    </row>
    <row r="25" spans="1:8" ht="38.25" hidden="1">
      <c r="A25" s="134" t="s">
        <v>542</v>
      </c>
      <c r="B25" s="134"/>
      <c r="C25" s="259" t="s">
        <v>543</v>
      </c>
      <c r="D25" s="152">
        <f>D26</f>
        <v>0</v>
      </c>
      <c r="E25" s="152">
        <f>E26</f>
        <v>0</v>
      </c>
      <c r="F25" s="152">
        <f>F26</f>
        <v>0</v>
      </c>
      <c r="G25" s="249">
        <f t="shared" si="5"/>
        <v>0</v>
      </c>
      <c r="H25" s="250" t="e">
        <f t="shared" si="6"/>
        <v>#DIV/0!</v>
      </c>
    </row>
    <row r="26" spans="1:8" ht="25.5" hidden="1">
      <c r="A26" s="134"/>
      <c r="B26" s="134" t="s">
        <v>59</v>
      </c>
      <c r="C26" s="259" t="s">
        <v>170</v>
      </c>
      <c r="D26" s="152"/>
      <c r="E26" s="245"/>
      <c r="F26" s="212"/>
      <c r="G26" s="249">
        <f t="shared" si="5"/>
        <v>0</v>
      </c>
      <c r="H26" s="250" t="e">
        <f t="shared" si="6"/>
        <v>#DIV/0!</v>
      </c>
    </row>
    <row r="27" spans="1:8" ht="12.75" hidden="1">
      <c r="A27" s="134" t="s">
        <v>454</v>
      </c>
      <c r="B27" s="134"/>
      <c r="C27" s="259" t="s">
        <v>385</v>
      </c>
      <c r="D27" s="152">
        <f>D28</f>
        <v>0</v>
      </c>
      <c r="E27" s="152">
        <f>E28</f>
        <v>0</v>
      </c>
      <c r="F27" s="152">
        <f>F28</f>
        <v>0</v>
      </c>
      <c r="G27" s="249">
        <f t="shared" si="5"/>
        <v>0</v>
      </c>
      <c r="H27" s="250" t="e">
        <f t="shared" si="6"/>
        <v>#DIV/0!</v>
      </c>
    </row>
    <row r="28" spans="1:8" ht="25.5" hidden="1">
      <c r="A28" s="134"/>
      <c r="B28" s="134" t="s">
        <v>59</v>
      </c>
      <c r="C28" s="259" t="s">
        <v>170</v>
      </c>
      <c r="D28" s="152"/>
      <c r="E28" s="245">
        <v>0</v>
      </c>
      <c r="F28" s="212">
        <v>0</v>
      </c>
      <c r="G28" s="249">
        <f t="shared" si="5"/>
        <v>0</v>
      </c>
      <c r="H28" s="250" t="e">
        <f t="shared" si="6"/>
        <v>#DIV/0!</v>
      </c>
    </row>
    <row r="29" spans="1:8" ht="38.25">
      <c r="A29" s="185" t="s">
        <v>246</v>
      </c>
      <c r="B29" s="185"/>
      <c r="C29" s="269" t="s">
        <v>247</v>
      </c>
      <c r="D29" s="189">
        <f>D30+D43+D46+D38+D49</f>
        <v>1818.5</v>
      </c>
      <c r="E29" s="189">
        <f>E30+E43+E46+E38+E49</f>
        <v>244</v>
      </c>
      <c r="F29" s="189">
        <f>F30+F43+F46+F38+F49</f>
        <v>154</v>
      </c>
      <c r="G29" s="249">
        <f t="shared" si="1"/>
        <v>-90</v>
      </c>
      <c r="H29" s="250">
        <f t="shared" si="2"/>
        <v>63.1</v>
      </c>
    </row>
    <row r="30" spans="1:8" ht="38.25">
      <c r="A30" s="134" t="s">
        <v>263</v>
      </c>
      <c r="B30" s="134"/>
      <c r="C30" s="135" t="s">
        <v>264</v>
      </c>
      <c r="D30" s="152">
        <f>D31+D33+D35</f>
        <v>1168</v>
      </c>
      <c r="E30" s="152">
        <f>E31+E33+E35</f>
        <v>0</v>
      </c>
      <c r="F30" s="152">
        <f>F31+F33+F35</f>
        <v>0</v>
      </c>
      <c r="G30" s="249">
        <f t="shared" si="1"/>
        <v>0</v>
      </c>
      <c r="H30" s="250" t="e">
        <f t="shared" si="2"/>
        <v>#DIV/0!</v>
      </c>
    </row>
    <row r="31" spans="1:8" ht="12.75" hidden="1">
      <c r="A31" s="203" t="s">
        <v>533</v>
      </c>
      <c r="B31" s="128"/>
      <c r="C31" s="127" t="s">
        <v>532</v>
      </c>
      <c r="D31" s="152">
        <f>D32</f>
        <v>0</v>
      </c>
      <c r="E31" s="152"/>
      <c r="F31" s="152">
        <f>F32</f>
        <v>0</v>
      </c>
      <c r="G31" s="249">
        <f t="shared" si="1"/>
        <v>0</v>
      </c>
      <c r="H31" s="250" t="e">
        <f t="shared" si="2"/>
        <v>#DIV/0!</v>
      </c>
    </row>
    <row r="32" spans="1:8" ht="25.5" hidden="1">
      <c r="A32" s="203"/>
      <c r="B32" s="128" t="s">
        <v>56</v>
      </c>
      <c r="C32" s="127" t="s">
        <v>198</v>
      </c>
      <c r="D32" s="152"/>
      <c r="E32" s="152"/>
      <c r="F32" s="152"/>
      <c r="G32" s="249">
        <f t="shared" si="1"/>
        <v>0</v>
      </c>
      <c r="H32" s="250" t="e">
        <f t="shared" si="2"/>
        <v>#DIV/0!</v>
      </c>
    </row>
    <row r="33" spans="1:8" ht="38.25" hidden="1">
      <c r="A33" s="203" t="s">
        <v>534</v>
      </c>
      <c r="B33" s="128"/>
      <c r="C33" s="127" t="s">
        <v>535</v>
      </c>
      <c r="D33" s="152">
        <f>D34</f>
        <v>0</v>
      </c>
      <c r="E33" s="152">
        <f>E34</f>
        <v>0</v>
      </c>
      <c r="F33" s="152">
        <f>F34</f>
        <v>0</v>
      </c>
      <c r="G33" s="249">
        <f t="shared" si="1"/>
        <v>0</v>
      </c>
      <c r="H33" s="250" t="e">
        <f t="shared" si="2"/>
        <v>#DIV/0!</v>
      </c>
    </row>
    <row r="34" spans="1:8" ht="25.5" hidden="1">
      <c r="A34" s="203"/>
      <c r="B34" s="128" t="s">
        <v>500</v>
      </c>
      <c r="C34" s="127" t="s">
        <v>503</v>
      </c>
      <c r="D34" s="152"/>
      <c r="E34" s="152"/>
      <c r="F34" s="152"/>
      <c r="G34" s="249">
        <f t="shared" si="1"/>
        <v>0</v>
      </c>
      <c r="H34" s="250" t="e">
        <f t="shared" si="2"/>
        <v>#DIV/0!</v>
      </c>
    </row>
    <row r="35" spans="1:8" ht="30" customHeight="1">
      <c r="A35" s="134" t="s">
        <v>445</v>
      </c>
      <c r="B35" s="134"/>
      <c r="C35" s="248" t="s">
        <v>265</v>
      </c>
      <c r="D35" s="152">
        <f>D36+D37</f>
        <v>1168</v>
      </c>
      <c r="E35" s="152">
        <f>E36+E37</f>
        <v>0</v>
      </c>
      <c r="F35" s="152">
        <f>F36+F37</f>
        <v>0</v>
      </c>
      <c r="G35" s="249">
        <f t="shared" si="1"/>
        <v>0</v>
      </c>
      <c r="H35" s="250" t="e">
        <f t="shared" si="2"/>
        <v>#DIV/0!</v>
      </c>
    </row>
    <row r="36" spans="1:8" ht="25.5" hidden="1">
      <c r="A36" s="134"/>
      <c r="B36" s="134" t="s">
        <v>56</v>
      </c>
      <c r="C36" s="135" t="s">
        <v>198</v>
      </c>
      <c r="D36" s="152"/>
      <c r="E36" s="255">
        <v>0</v>
      </c>
      <c r="F36" s="212">
        <v>0</v>
      </c>
      <c r="G36" s="249">
        <f t="shared" si="1"/>
        <v>0</v>
      </c>
      <c r="H36" s="250" t="e">
        <f t="shared" si="2"/>
        <v>#DIV/0!</v>
      </c>
    </row>
    <row r="37" spans="1:8" ht="16.5" customHeight="1">
      <c r="A37" s="134"/>
      <c r="B37" s="134" t="s">
        <v>93</v>
      </c>
      <c r="C37" s="135" t="s">
        <v>78</v>
      </c>
      <c r="D37" s="152">
        <v>1168</v>
      </c>
      <c r="E37" s="255">
        <v>0</v>
      </c>
      <c r="F37" s="152">
        <v>0</v>
      </c>
      <c r="G37" s="249">
        <f t="shared" si="1"/>
        <v>0</v>
      </c>
      <c r="H37" s="250" t="e">
        <f t="shared" si="2"/>
        <v>#DIV/0!</v>
      </c>
    </row>
    <row r="38" spans="1:8" ht="28.5" customHeight="1">
      <c r="A38" s="134" t="s">
        <v>343</v>
      </c>
      <c r="B38" s="134"/>
      <c r="C38" s="186" t="s">
        <v>342</v>
      </c>
      <c r="D38" s="152">
        <f>D39+D41</f>
        <v>650.5</v>
      </c>
      <c r="E38" s="152">
        <f>E39+E41</f>
        <v>244</v>
      </c>
      <c r="F38" s="152">
        <f>F39+F41</f>
        <v>154</v>
      </c>
      <c r="G38" s="249">
        <f t="shared" si="1"/>
        <v>-90</v>
      </c>
      <c r="H38" s="250">
        <f t="shared" si="2"/>
        <v>63.1</v>
      </c>
    </row>
    <row r="39" spans="1:8" ht="40.5" customHeight="1">
      <c r="A39" s="134" t="s">
        <v>340</v>
      </c>
      <c r="B39" s="134"/>
      <c r="C39" s="186" t="s">
        <v>341</v>
      </c>
      <c r="D39" s="152">
        <f>D40</f>
        <v>298.5</v>
      </c>
      <c r="E39" s="255">
        <f>E40</f>
        <v>156</v>
      </c>
      <c r="F39" s="152">
        <f>F40</f>
        <v>154</v>
      </c>
      <c r="G39" s="249">
        <f t="shared" si="1"/>
        <v>-2</v>
      </c>
      <c r="H39" s="250">
        <f t="shared" si="2"/>
        <v>98.7</v>
      </c>
    </row>
    <row r="40" spans="1:8" ht="27.75" customHeight="1">
      <c r="A40" s="134"/>
      <c r="B40" s="134" t="s">
        <v>56</v>
      </c>
      <c r="C40" s="186" t="s">
        <v>198</v>
      </c>
      <c r="D40" s="152">
        <v>298.5</v>
      </c>
      <c r="E40" s="255">
        <v>156</v>
      </c>
      <c r="F40" s="152">
        <v>154</v>
      </c>
      <c r="G40" s="249">
        <f t="shared" si="1"/>
        <v>-2</v>
      </c>
      <c r="H40" s="250">
        <f t="shared" si="2"/>
        <v>98.7</v>
      </c>
    </row>
    <row r="41" spans="1:8" ht="27.75" customHeight="1">
      <c r="A41" s="134" t="s">
        <v>488</v>
      </c>
      <c r="B41" s="134"/>
      <c r="C41" s="186" t="s">
        <v>489</v>
      </c>
      <c r="D41" s="152">
        <f>D42</f>
        <v>352</v>
      </c>
      <c r="E41" s="152">
        <f>E42</f>
        <v>88</v>
      </c>
      <c r="F41" s="152">
        <f>F42</f>
        <v>0</v>
      </c>
      <c r="G41" s="249">
        <f t="shared" si="1"/>
        <v>-88</v>
      </c>
      <c r="H41" s="250">
        <f t="shared" si="2"/>
        <v>0</v>
      </c>
    </row>
    <row r="42" spans="1:8" ht="27.75" customHeight="1">
      <c r="A42" s="134"/>
      <c r="B42" s="134" t="s">
        <v>56</v>
      </c>
      <c r="C42" s="186" t="s">
        <v>198</v>
      </c>
      <c r="D42" s="152">
        <v>352</v>
      </c>
      <c r="E42" s="255">
        <v>88</v>
      </c>
      <c r="F42" s="152">
        <v>0</v>
      </c>
      <c r="G42" s="249">
        <f t="shared" si="1"/>
        <v>-88</v>
      </c>
      <c r="H42" s="250">
        <f t="shared" si="2"/>
        <v>0</v>
      </c>
    </row>
    <row r="43" spans="1:8" ht="12.75" hidden="1">
      <c r="A43" s="134" t="s">
        <v>322</v>
      </c>
      <c r="B43" s="134"/>
      <c r="C43" s="136" t="s">
        <v>248</v>
      </c>
      <c r="D43" s="152"/>
      <c r="E43" s="152"/>
      <c r="F43" s="152"/>
      <c r="G43" s="249">
        <f t="shared" si="1"/>
        <v>0</v>
      </c>
      <c r="H43" s="250" t="e">
        <f>F43/E43*100</f>
        <v>#DIV/0!</v>
      </c>
    </row>
    <row r="44" spans="1:8" ht="12.75" hidden="1">
      <c r="A44" s="134" t="s">
        <v>321</v>
      </c>
      <c r="B44" s="134"/>
      <c r="C44" s="136" t="s">
        <v>45</v>
      </c>
      <c r="D44" s="152"/>
      <c r="E44" s="152"/>
      <c r="F44" s="152"/>
      <c r="G44" s="249">
        <f t="shared" si="1"/>
        <v>0</v>
      </c>
      <c r="H44" s="250" t="e">
        <f>F44/E44*100</f>
        <v>#DIV/0!</v>
      </c>
    </row>
    <row r="45" spans="1:8" ht="12.75" hidden="1">
      <c r="A45" s="134"/>
      <c r="B45" s="134" t="s">
        <v>93</v>
      </c>
      <c r="C45" s="135" t="s">
        <v>78</v>
      </c>
      <c r="D45" s="152"/>
      <c r="E45" s="152"/>
      <c r="F45" s="152"/>
      <c r="G45" s="249">
        <f t="shared" si="1"/>
        <v>0</v>
      </c>
      <c r="H45" s="250" t="e">
        <f>F45/E45*100</f>
        <v>#DIV/0!</v>
      </c>
    </row>
    <row r="46" spans="1:8" ht="25.5" hidden="1">
      <c r="A46" s="134" t="s">
        <v>322</v>
      </c>
      <c r="B46" s="134"/>
      <c r="C46" s="135" t="s">
        <v>441</v>
      </c>
      <c r="D46" s="152">
        <f aca="true" t="shared" si="7" ref="D46:F47">D47</f>
        <v>0</v>
      </c>
      <c r="E46" s="152">
        <f t="shared" si="7"/>
        <v>0</v>
      </c>
      <c r="F46" s="152">
        <f t="shared" si="7"/>
        <v>0</v>
      </c>
      <c r="G46" s="249">
        <f t="shared" si="1"/>
        <v>0</v>
      </c>
      <c r="H46" s="250" t="e">
        <f t="shared" si="2"/>
        <v>#DIV/0!</v>
      </c>
    </row>
    <row r="47" spans="1:8" ht="41.25" customHeight="1" hidden="1">
      <c r="A47" s="134" t="s">
        <v>383</v>
      </c>
      <c r="B47" s="134"/>
      <c r="C47" s="135" t="s">
        <v>384</v>
      </c>
      <c r="D47" s="152">
        <f t="shared" si="7"/>
        <v>0</v>
      </c>
      <c r="E47" s="152">
        <f t="shared" si="7"/>
        <v>0</v>
      </c>
      <c r="F47" s="152">
        <f t="shared" si="7"/>
        <v>0</v>
      </c>
      <c r="G47" s="249">
        <f t="shared" si="1"/>
        <v>0</v>
      </c>
      <c r="H47" s="250" t="e">
        <f t="shared" si="2"/>
        <v>#DIV/0!</v>
      </c>
    </row>
    <row r="48" spans="1:8" ht="12.75" hidden="1">
      <c r="A48" s="134"/>
      <c r="B48" s="203" t="s">
        <v>57</v>
      </c>
      <c r="C48" s="261" t="s">
        <v>58</v>
      </c>
      <c r="D48" s="152"/>
      <c r="E48" s="245"/>
      <c r="F48" s="212"/>
      <c r="G48" s="249">
        <f t="shared" si="1"/>
        <v>0</v>
      </c>
      <c r="H48" s="250" t="e">
        <f t="shared" si="2"/>
        <v>#DIV/0!</v>
      </c>
    </row>
    <row r="49" spans="1:8" ht="12.75" hidden="1">
      <c r="A49" s="134" t="s">
        <v>381</v>
      </c>
      <c r="B49" s="134"/>
      <c r="C49" s="135" t="s">
        <v>380</v>
      </c>
      <c r="D49" s="152"/>
      <c r="E49" s="152"/>
      <c r="F49" s="152"/>
      <c r="G49" s="249">
        <f t="shared" si="1"/>
        <v>0</v>
      </c>
      <c r="H49" s="250" t="e">
        <f t="shared" si="2"/>
        <v>#DIV/0!</v>
      </c>
    </row>
    <row r="50" spans="1:8" ht="12.75" hidden="1">
      <c r="A50" s="134" t="s">
        <v>382</v>
      </c>
      <c r="B50" s="134"/>
      <c r="C50" s="135" t="s">
        <v>45</v>
      </c>
      <c r="D50" s="152"/>
      <c r="E50" s="152"/>
      <c r="F50" s="212"/>
      <c r="G50" s="249"/>
      <c r="H50" s="250"/>
    </row>
    <row r="51" spans="1:8" ht="12.75" hidden="1">
      <c r="A51" s="134"/>
      <c r="B51" s="203" t="s">
        <v>93</v>
      </c>
      <c r="C51" s="261" t="s">
        <v>78</v>
      </c>
      <c r="D51" s="152"/>
      <c r="E51" s="245"/>
      <c r="F51" s="212"/>
      <c r="G51" s="249">
        <f t="shared" si="1"/>
        <v>0</v>
      </c>
      <c r="H51" s="250" t="e">
        <f t="shared" si="2"/>
        <v>#DIV/0!</v>
      </c>
    </row>
    <row r="52" spans="1:8" ht="25.5">
      <c r="A52" s="270" t="s">
        <v>249</v>
      </c>
      <c r="B52" s="134"/>
      <c r="C52" s="271" t="s">
        <v>237</v>
      </c>
      <c r="D52" s="189">
        <f>D53+D81</f>
        <v>11513.1</v>
      </c>
      <c r="E52" s="189">
        <f>E53+E81</f>
        <v>6201.9</v>
      </c>
      <c r="F52" s="189">
        <f>F53+F81</f>
        <v>4137.8</v>
      </c>
      <c r="G52" s="249">
        <f t="shared" si="1"/>
        <v>-2064.1</v>
      </c>
      <c r="H52" s="250">
        <f t="shared" si="2"/>
        <v>66.7</v>
      </c>
    </row>
    <row r="53" spans="1:8" ht="19.5" customHeight="1">
      <c r="A53" s="145" t="s">
        <v>238</v>
      </c>
      <c r="B53" s="134"/>
      <c r="C53" s="272" t="s">
        <v>307</v>
      </c>
      <c r="D53" s="152">
        <f>D54+D72+D69</f>
        <v>6359.3</v>
      </c>
      <c r="E53" s="152">
        <f>E54+E72+E69</f>
        <v>4085.2</v>
      </c>
      <c r="F53" s="152">
        <f>F54+F72+F69</f>
        <v>2572.1</v>
      </c>
      <c r="G53" s="249">
        <f t="shared" si="1"/>
        <v>-1513.1</v>
      </c>
      <c r="H53" s="250">
        <f t="shared" si="2"/>
        <v>63</v>
      </c>
    </row>
    <row r="54" spans="1:8" ht="25.5">
      <c r="A54" s="145" t="s">
        <v>240</v>
      </c>
      <c r="B54" s="134"/>
      <c r="C54" s="273" t="s">
        <v>241</v>
      </c>
      <c r="D54" s="152">
        <f>D59+D61+D63+D65+D67+D57+D55</f>
        <v>4095.2</v>
      </c>
      <c r="E54" s="152">
        <f>E57+E59+E61</f>
        <v>4085.2</v>
      </c>
      <c r="F54" s="152">
        <f>F57+F59+F61</f>
        <v>2572.1</v>
      </c>
      <c r="G54" s="249">
        <f t="shared" si="1"/>
        <v>-1513.1</v>
      </c>
      <c r="H54" s="250">
        <f t="shared" si="2"/>
        <v>63</v>
      </c>
    </row>
    <row r="55" spans="1:8" ht="12.75" hidden="1">
      <c r="A55" s="203"/>
      <c r="B55" s="307"/>
      <c r="C55" s="308"/>
      <c r="D55" s="152"/>
      <c r="E55" s="309">
        <f>E56</f>
        <v>0</v>
      </c>
      <c r="F55" s="309">
        <f>F56</f>
        <v>0</v>
      </c>
      <c r="G55" s="310">
        <f t="shared" si="1"/>
        <v>0</v>
      </c>
      <c r="H55" s="311" t="e">
        <f t="shared" si="2"/>
        <v>#DIV/0!</v>
      </c>
    </row>
    <row r="56" spans="1:8" ht="12.75" hidden="1">
      <c r="A56" s="203"/>
      <c r="B56" s="307"/>
      <c r="C56" s="312"/>
      <c r="D56" s="152"/>
      <c r="E56" s="309">
        <v>0</v>
      </c>
      <c r="F56" s="309">
        <v>0</v>
      </c>
      <c r="G56" s="310">
        <f t="shared" si="1"/>
        <v>0</v>
      </c>
      <c r="H56" s="311" t="e">
        <f t="shared" si="2"/>
        <v>#DIV/0!</v>
      </c>
    </row>
    <row r="57" spans="1:8" ht="12.75" hidden="1">
      <c r="A57" s="203" t="s">
        <v>531</v>
      </c>
      <c r="B57" s="126"/>
      <c r="C57" s="127" t="s">
        <v>532</v>
      </c>
      <c r="D57" s="152">
        <f>D58</f>
        <v>0</v>
      </c>
      <c r="E57" s="152">
        <f>E58</f>
        <v>0</v>
      </c>
      <c r="F57" s="152">
        <f>F58</f>
        <v>0</v>
      </c>
      <c r="G57" s="249">
        <f t="shared" si="1"/>
        <v>0</v>
      </c>
      <c r="H57" s="250" t="e">
        <f t="shared" si="2"/>
        <v>#DIV/0!</v>
      </c>
    </row>
    <row r="58" spans="1:8" ht="25.5" hidden="1">
      <c r="A58" s="203"/>
      <c r="B58" s="126" t="s">
        <v>56</v>
      </c>
      <c r="C58" s="127" t="s">
        <v>198</v>
      </c>
      <c r="D58" s="152"/>
      <c r="E58" s="152"/>
      <c r="F58" s="152"/>
      <c r="G58" s="249">
        <f t="shared" si="1"/>
        <v>0</v>
      </c>
      <c r="H58" s="250" t="e">
        <f t="shared" si="2"/>
        <v>#DIV/0!</v>
      </c>
    </row>
    <row r="59" spans="1:8" ht="12.75">
      <c r="A59" s="145" t="s">
        <v>242</v>
      </c>
      <c r="B59" s="134"/>
      <c r="C59" s="275" t="s">
        <v>243</v>
      </c>
      <c r="D59" s="152">
        <f>D60</f>
        <v>4095.2</v>
      </c>
      <c r="E59" s="245">
        <f>E60</f>
        <v>4085.2</v>
      </c>
      <c r="F59" s="212">
        <f>F60</f>
        <v>2572.1</v>
      </c>
      <c r="G59" s="249">
        <f t="shared" si="1"/>
        <v>-1513.1</v>
      </c>
      <c r="H59" s="250">
        <f t="shared" si="2"/>
        <v>63</v>
      </c>
    </row>
    <row r="60" spans="1:8" ht="25.5">
      <c r="A60" s="145"/>
      <c r="B60" s="134" t="s">
        <v>56</v>
      </c>
      <c r="C60" s="275" t="s">
        <v>198</v>
      </c>
      <c r="D60" s="152">
        <v>4095.2</v>
      </c>
      <c r="E60" s="245">
        <v>4085.2</v>
      </c>
      <c r="F60" s="212">
        <v>2572.1</v>
      </c>
      <c r="G60" s="249">
        <f t="shared" si="1"/>
        <v>-1513.1</v>
      </c>
      <c r="H60" s="250">
        <f t="shared" si="2"/>
        <v>63</v>
      </c>
    </row>
    <row r="61" spans="1:8" ht="12.75" hidden="1">
      <c r="A61" s="145" t="s">
        <v>244</v>
      </c>
      <c r="B61" s="134"/>
      <c r="C61" s="273" t="s">
        <v>245</v>
      </c>
      <c r="D61" s="152">
        <f>D62</f>
        <v>0</v>
      </c>
      <c r="E61" s="256">
        <f>E62</f>
        <v>0</v>
      </c>
      <c r="F61" s="213">
        <f>F62</f>
        <v>0</v>
      </c>
      <c r="G61" s="249">
        <f t="shared" si="1"/>
        <v>0</v>
      </c>
      <c r="H61" s="250" t="e">
        <f t="shared" si="2"/>
        <v>#DIV/0!</v>
      </c>
    </row>
    <row r="62" spans="1:8" ht="25.5" hidden="1">
      <c r="A62" s="145"/>
      <c r="B62" s="134" t="s">
        <v>56</v>
      </c>
      <c r="C62" s="273" t="s">
        <v>198</v>
      </c>
      <c r="D62" s="152"/>
      <c r="E62" s="152"/>
      <c r="F62" s="152"/>
      <c r="G62" s="249">
        <f t="shared" si="1"/>
        <v>0</v>
      </c>
      <c r="H62" s="250" t="e">
        <f t="shared" si="2"/>
        <v>#DIV/0!</v>
      </c>
    </row>
    <row r="63" spans="1:8" ht="38.25" hidden="1">
      <c r="A63" s="145" t="s">
        <v>443</v>
      </c>
      <c r="B63" s="134"/>
      <c r="C63" s="273" t="s">
        <v>444</v>
      </c>
      <c r="D63" s="152">
        <f>D64</f>
        <v>0</v>
      </c>
      <c r="E63" s="245">
        <f>E64</f>
        <v>0</v>
      </c>
      <c r="F63" s="212">
        <f>F64</f>
        <v>0</v>
      </c>
      <c r="G63" s="249">
        <f t="shared" si="1"/>
        <v>0</v>
      </c>
      <c r="H63" s="250" t="e">
        <f t="shared" si="2"/>
        <v>#DIV/0!</v>
      </c>
    </row>
    <row r="64" spans="1:8" ht="26.25" customHeight="1" hidden="1">
      <c r="A64" s="276"/>
      <c r="B64" s="134" t="s">
        <v>56</v>
      </c>
      <c r="C64" s="273" t="s">
        <v>198</v>
      </c>
      <c r="D64" s="153"/>
      <c r="E64" s="245">
        <v>0</v>
      </c>
      <c r="F64" s="152">
        <v>0</v>
      </c>
      <c r="G64" s="249">
        <f t="shared" si="1"/>
        <v>0</v>
      </c>
      <c r="H64" s="250" t="e">
        <f t="shared" si="2"/>
        <v>#DIV/0!</v>
      </c>
    </row>
    <row r="65" spans="1:8" ht="39.75" customHeight="1" hidden="1">
      <c r="A65" s="145" t="s">
        <v>443</v>
      </c>
      <c r="B65" s="134"/>
      <c r="C65" s="273" t="s">
        <v>444</v>
      </c>
      <c r="D65" s="152">
        <f>D66</f>
        <v>0</v>
      </c>
      <c r="E65" s="245">
        <f>E66</f>
        <v>0</v>
      </c>
      <c r="F65" s="152">
        <f>F66</f>
        <v>0</v>
      </c>
      <c r="G65" s="249">
        <f t="shared" si="1"/>
        <v>0</v>
      </c>
      <c r="H65" s="250" t="e">
        <f t="shared" si="2"/>
        <v>#DIV/0!</v>
      </c>
    </row>
    <row r="66" spans="1:8" ht="12" customHeight="1" hidden="1">
      <c r="A66" s="134"/>
      <c r="B66" s="134" t="s">
        <v>93</v>
      </c>
      <c r="C66" s="136" t="s">
        <v>78</v>
      </c>
      <c r="D66" s="153"/>
      <c r="E66" s="245">
        <v>0</v>
      </c>
      <c r="F66" s="152">
        <v>0</v>
      </c>
      <c r="G66" s="249">
        <f>F66-E66</f>
        <v>0</v>
      </c>
      <c r="H66" s="250" t="e">
        <f>F66/E66*100</f>
        <v>#DIV/0!</v>
      </c>
    </row>
    <row r="67" spans="1:8" ht="49.5" customHeight="1" hidden="1">
      <c r="A67" s="134" t="s">
        <v>378</v>
      </c>
      <c r="B67" s="134"/>
      <c r="C67" s="136" t="s">
        <v>379</v>
      </c>
      <c r="D67" s="153">
        <f>D68</f>
        <v>0</v>
      </c>
      <c r="E67" s="153">
        <f>E68</f>
        <v>0</v>
      </c>
      <c r="F67" s="152">
        <f>F68</f>
        <v>0</v>
      </c>
      <c r="G67" s="249">
        <f>F67-E67</f>
        <v>0</v>
      </c>
      <c r="H67" s="250" t="e">
        <f>F67/E67*100</f>
        <v>#DIV/0!</v>
      </c>
    </row>
    <row r="68" spans="1:8" ht="27.75" customHeight="1" hidden="1">
      <c r="A68" s="134"/>
      <c r="B68" s="203" t="s">
        <v>56</v>
      </c>
      <c r="C68" s="261" t="s">
        <v>198</v>
      </c>
      <c r="D68" s="153"/>
      <c r="E68" s="245"/>
      <c r="F68" s="188"/>
      <c r="G68" s="249">
        <f>F68-E68</f>
        <v>0</v>
      </c>
      <c r="H68" s="250" t="e">
        <f>F68/E68*100</f>
        <v>#DIV/0!</v>
      </c>
    </row>
    <row r="69" spans="1:8" ht="24.75" customHeight="1" hidden="1">
      <c r="A69" s="134" t="s">
        <v>338</v>
      </c>
      <c r="B69" s="134"/>
      <c r="C69" s="136" t="s">
        <v>339</v>
      </c>
      <c r="D69" s="153">
        <f aca="true" t="shared" si="8" ref="D69:F70">D70</f>
        <v>0</v>
      </c>
      <c r="E69" s="245">
        <f t="shared" si="8"/>
        <v>0</v>
      </c>
      <c r="F69" s="188">
        <f t="shared" si="8"/>
        <v>0</v>
      </c>
      <c r="G69" s="249">
        <f>F69-E69</f>
        <v>0</v>
      </c>
      <c r="H69" s="250" t="e">
        <f>F69/E69*100</f>
        <v>#DIV/0!</v>
      </c>
    </row>
    <row r="70" spans="1:8" ht="25.5" customHeight="1" hidden="1">
      <c r="A70" s="134" t="s">
        <v>349</v>
      </c>
      <c r="B70" s="134"/>
      <c r="C70" s="136" t="s">
        <v>337</v>
      </c>
      <c r="D70" s="153">
        <f t="shared" si="8"/>
        <v>0</v>
      </c>
      <c r="E70" s="245">
        <f t="shared" si="8"/>
        <v>0</v>
      </c>
      <c r="F70" s="213">
        <f t="shared" si="8"/>
        <v>0</v>
      </c>
      <c r="G70" s="249">
        <f t="shared" si="1"/>
        <v>0</v>
      </c>
      <c r="H70" s="250" t="e">
        <f t="shared" si="2"/>
        <v>#DIV/0!</v>
      </c>
    </row>
    <row r="71" spans="1:8" ht="25.5" customHeight="1" hidden="1">
      <c r="A71" s="134"/>
      <c r="B71" s="134" t="s">
        <v>56</v>
      </c>
      <c r="C71" s="136" t="s">
        <v>198</v>
      </c>
      <c r="D71" s="153"/>
      <c r="E71" s="245"/>
      <c r="F71" s="152"/>
      <c r="G71" s="249">
        <f t="shared" si="1"/>
        <v>0</v>
      </c>
      <c r="H71" s="250" t="e">
        <f t="shared" si="2"/>
        <v>#DIV/0!</v>
      </c>
    </row>
    <row r="72" spans="1:8" ht="17.25" customHeight="1">
      <c r="A72" s="134" t="s">
        <v>250</v>
      </c>
      <c r="B72" s="134"/>
      <c r="C72" s="136" t="s">
        <v>248</v>
      </c>
      <c r="D72" s="152">
        <f>D73+D77+D79+D75</f>
        <v>2264.1</v>
      </c>
      <c r="E72" s="152">
        <f>E73+E77+E79</f>
        <v>0</v>
      </c>
      <c r="F72" s="152">
        <f>F73+F77+F79</f>
        <v>0</v>
      </c>
      <c r="G72" s="249">
        <f t="shared" si="1"/>
        <v>0</v>
      </c>
      <c r="H72" s="250" t="e">
        <f t="shared" si="2"/>
        <v>#DIV/0!</v>
      </c>
    </row>
    <row r="73" spans="1:8" ht="16.5" customHeight="1" hidden="1">
      <c r="A73" s="134" t="s">
        <v>490</v>
      </c>
      <c r="B73" s="134"/>
      <c r="C73" s="248" t="s">
        <v>245</v>
      </c>
      <c r="D73" s="152">
        <f>D74</f>
        <v>0</v>
      </c>
      <c r="E73" s="152">
        <f>E74</f>
        <v>0</v>
      </c>
      <c r="F73" s="152">
        <f>F74</f>
        <v>0</v>
      </c>
      <c r="G73" s="249">
        <f t="shared" si="1"/>
        <v>0</v>
      </c>
      <c r="H73" s="250" t="e">
        <f t="shared" si="2"/>
        <v>#DIV/0!</v>
      </c>
    </row>
    <row r="74" spans="1:9" ht="17.25" customHeight="1" hidden="1">
      <c r="A74" s="134"/>
      <c r="B74" s="134" t="s">
        <v>93</v>
      </c>
      <c r="C74" s="248" t="s">
        <v>78</v>
      </c>
      <c r="D74" s="152"/>
      <c r="E74" s="152"/>
      <c r="F74" s="152">
        <v>0</v>
      </c>
      <c r="G74" s="249">
        <f t="shared" si="1"/>
        <v>0</v>
      </c>
      <c r="H74" s="250" t="e">
        <f t="shared" si="2"/>
        <v>#DIV/0!</v>
      </c>
      <c r="I74" s="142"/>
    </row>
    <row r="75" spans="1:9" ht="25.5">
      <c r="A75" s="134" t="s">
        <v>302</v>
      </c>
      <c r="B75" s="134"/>
      <c r="C75" s="248" t="s">
        <v>301</v>
      </c>
      <c r="D75" s="153">
        <f>D76</f>
        <v>288.6</v>
      </c>
      <c r="E75" s="153">
        <f>E76</f>
        <v>0</v>
      </c>
      <c r="F75" s="152">
        <f>F76</f>
        <v>0</v>
      </c>
      <c r="G75" s="249"/>
      <c r="H75" s="250"/>
      <c r="I75" s="144"/>
    </row>
    <row r="76" spans="1:9" ht="17.25" customHeight="1">
      <c r="A76" s="134"/>
      <c r="B76" s="134" t="s">
        <v>93</v>
      </c>
      <c r="C76" s="248" t="s">
        <v>78</v>
      </c>
      <c r="D76" s="153">
        <v>288.6</v>
      </c>
      <c r="E76" s="153">
        <v>0</v>
      </c>
      <c r="F76" s="152">
        <v>0</v>
      </c>
      <c r="G76" s="249"/>
      <c r="H76" s="250"/>
      <c r="I76" s="144"/>
    </row>
    <row r="77" spans="1:9" ht="38.25" customHeight="1">
      <c r="A77" s="267" t="s">
        <v>581</v>
      </c>
      <c r="B77" s="128"/>
      <c r="C77" s="130" t="s">
        <v>444</v>
      </c>
      <c r="D77" s="153">
        <f>D78</f>
        <v>1923.9</v>
      </c>
      <c r="E77" s="153">
        <f>E78</f>
        <v>0</v>
      </c>
      <c r="F77" s="152">
        <f>F78</f>
        <v>0</v>
      </c>
      <c r="G77" s="249">
        <f t="shared" si="1"/>
        <v>0</v>
      </c>
      <c r="H77" s="250" t="e">
        <f t="shared" si="2"/>
        <v>#DIV/0!</v>
      </c>
      <c r="I77" s="144"/>
    </row>
    <row r="78" spans="1:9" ht="15" customHeight="1">
      <c r="A78" s="134"/>
      <c r="B78" s="134" t="s">
        <v>93</v>
      </c>
      <c r="C78" s="248" t="s">
        <v>78</v>
      </c>
      <c r="D78" s="153">
        <v>1923.9</v>
      </c>
      <c r="E78" s="152">
        <v>0</v>
      </c>
      <c r="F78" s="214">
        <v>0</v>
      </c>
      <c r="G78" s="249">
        <f t="shared" si="1"/>
        <v>0</v>
      </c>
      <c r="H78" s="250" t="e">
        <f t="shared" si="2"/>
        <v>#DIV/0!</v>
      </c>
      <c r="I78" s="144"/>
    </row>
    <row r="79" spans="1:9" ht="15" customHeight="1">
      <c r="A79" s="203" t="s">
        <v>490</v>
      </c>
      <c r="B79" s="134"/>
      <c r="C79" s="274" t="s">
        <v>245</v>
      </c>
      <c r="D79" s="153">
        <f>D80</f>
        <v>51.6</v>
      </c>
      <c r="E79" s="153">
        <f>E80</f>
        <v>0</v>
      </c>
      <c r="F79" s="152">
        <f>F80</f>
        <v>0</v>
      </c>
      <c r="G79" s="249">
        <f t="shared" si="1"/>
        <v>0</v>
      </c>
      <c r="H79" s="250" t="e">
        <f t="shared" si="2"/>
        <v>#DIV/0!</v>
      </c>
      <c r="I79" s="144"/>
    </row>
    <row r="80" spans="1:9" ht="12.75" customHeight="1">
      <c r="A80" s="134"/>
      <c r="B80" s="134" t="s">
        <v>93</v>
      </c>
      <c r="C80" s="248" t="s">
        <v>78</v>
      </c>
      <c r="D80" s="153">
        <v>51.6</v>
      </c>
      <c r="E80" s="152">
        <v>0</v>
      </c>
      <c r="F80" s="214">
        <v>0</v>
      </c>
      <c r="G80" s="249">
        <f t="shared" si="1"/>
        <v>0</v>
      </c>
      <c r="H80" s="250" t="e">
        <f t="shared" si="2"/>
        <v>#DIV/0!</v>
      </c>
      <c r="I80" s="144"/>
    </row>
    <row r="81" spans="1:8" ht="12.75" customHeight="1">
      <c r="A81" s="145" t="s">
        <v>266</v>
      </c>
      <c r="B81" s="134"/>
      <c r="C81" s="277" t="s">
        <v>308</v>
      </c>
      <c r="D81" s="153">
        <f>D82+D93</f>
        <v>5153.8</v>
      </c>
      <c r="E81" s="153">
        <f>E82+E93</f>
        <v>2116.7</v>
      </c>
      <c r="F81" s="153">
        <f>F82+F93</f>
        <v>1565.7</v>
      </c>
      <c r="G81" s="249">
        <f t="shared" si="1"/>
        <v>-551</v>
      </c>
      <c r="H81" s="250">
        <f t="shared" si="2"/>
        <v>74</v>
      </c>
    </row>
    <row r="82" spans="1:8" ht="12.75">
      <c r="A82" s="145" t="s">
        <v>268</v>
      </c>
      <c r="B82" s="134"/>
      <c r="C82" s="273" t="s">
        <v>269</v>
      </c>
      <c r="D82" s="153">
        <f>D83+D85+D87+D89+D91</f>
        <v>4975.8</v>
      </c>
      <c r="E82" s="245">
        <f>E83+E85+E87+E89+E91</f>
        <v>2116.7</v>
      </c>
      <c r="F82" s="152">
        <f>F83+F85+F87+F89+F91</f>
        <v>1565.7</v>
      </c>
      <c r="G82" s="249">
        <f t="shared" si="1"/>
        <v>-551</v>
      </c>
      <c r="H82" s="250">
        <f t="shared" si="2"/>
        <v>74</v>
      </c>
    </row>
    <row r="83" spans="1:8" ht="12.75">
      <c r="A83" s="145" t="s">
        <v>270</v>
      </c>
      <c r="B83" s="134"/>
      <c r="C83" s="273" t="s">
        <v>271</v>
      </c>
      <c r="D83" s="153">
        <f>D84</f>
        <v>677.4</v>
      </c>
      <c r="E83" s="245">
        <f>E84</f>
        <v>638</v>
      </c>
      <c r="F83" s="213">
        <f>F84</f>
        <v>338.5</v>
      </c>
      <c r="G83" s="249">
        <f t="shared" si="1"/>
        <v>-299.5</v>
      </c>
      <c r="H83" s="250">
        <f t="shared" si="2"/>
        <v>53.1</v>
      </c>
    </row>
    <row r="84" spans="1:8" ht="25.5">
      <c r="A84" s="145"/>
      <c r="B84" s="134" t="s">
        <v>56</v>
      </c>
      <c r="C84" s="273" t="s">
        <v>198</v>
      </c>
      <c r="D84" s="152">
        <v>677.4</v>
      </c>
      <c r="E84" s="245">
        <v>638</v>
      </c>
      <c r="F84" s="212">
        <v>338.5</v>
      </c>
      <c r="G84" s="249">
        <f t="shared" si="1"/>
        <v>-299.5</v>
      </c>
      <c r="H84" s="250">
        <f t="shared" si="2"/>
        <v>53.1</v>
      </c>
    </row>
    <row r="85" spans="1:8" ht="12.75" hidden="1">
      <c r="A85" s="145" t="s">
        <v>272</v>
      </c>
      <c r="B85" s="134"/>
      <c r="C85" s="273" t="s">
        <v>27</v>
      </c>
      <c r="D85" s="153">
        <f>D86</f>
        <v>0</v>
      </c>
      <c r="E85" s="245">
        <f>E86</f>
        <v>0</v>
      </c>
      <c r="F85" s="213">
        <f>F86</f>
        <v>0</v>
      </c>
      <c r="G85" s="249">
        <f t="shared" si="1"/>
        <v>0</v>
      </c>
      <c r="H85" s="250" t="e">
        <f t="shared" si="2"/>
        <v>#DIV/0!</v>
      </c>
    </row>
    <row r="86" spans="1:8" ht="25.5" hidden="1">
      <c r="A86" s="145"/>
      <c r="B86" s="134" t="s">
        <v>56</v>
      </c>
      <c r="C86" s="273" t="s">
        <v>198</v>
      </c>
      <c r="D86" s="152">
        <v>0</v>
      </c>
      <c r="E86" s="245">
        <v>0</v>
      </c>
      <c r="F86" s="212">
        <v>0</v>
      </c>
      <c r="G86" s="249">
        <f t="shared" si="1"/>
        <v>0</v>
      </c>
      <c r="H86" s="250" t="e">
        <f t="shared" si="2"/>
        <v>#DIV/0!</v>
      </c>
    </row>
    <row r="87" spans="1:8" ht="12.75">
      <c r="A87" s="145" t="s">
        <v>273</v>
      </c>
      <c r="B87" s="134"/>
      <c r="C87" s="273" t="s">
        <v>274</v>
      </c>
      <c r="D87" s="153">
        <f>D88</f>
        <v>4298.4</v>
      </c>
      <c r="E87" s="245">
        <f>E88</f>
        <v>1478.7</v>
      </c>
      <c r="F87" s="213">
        <f>F88</f>
        <v>1227.2</v>
      </c>
      <c r="G87" s="249">
        <f t="shared" si="1"/>
        <v>-251.5</v>
      </c>
      <c r="H87" s="250">
        <f t="shared" si="2"/>
        <v>83</v>
      </c>
    </row>
    <row r="88" spans="1:8" ht="25.5">
      <c r="A88" s="145"/>
      <c r="B88" s="134" t="s">
        <v>56</v>
      </c>
      <c r="C88" s="273" t="s">
        <v>198</v>
      </c>
      <c r="D88" s="152">
        <v>4298.4</v>
      </c>
      <c r="E88" s="245">
        <v>1478.7</v>
      </c>
      <c r="F88" s="212">
        <v>1227.2</v>
      </c>
      <c r="G88" s="249">
        <f t="shared" si="1"/>
        <v>-251.5</v>
      </c>
      <c r="H88" s="250">
        <f t="shared" si="2"/>
        <v>83</v>
      </c>
    </row>
    <row r="89" spans="1:8" ht="12.75" hidden="1">
      <c r="A89" s="145" t="s">
        <v>275</v>
      </c>
      <c r="B89" s="134"/>
      <c r="C89" s="274" t="s">
        <v>2</v>
      </c>
      <c r="D89" s="153">
        <f>D90</f>
        <v>0</v>
      </c>
      <c r="E89" s="245">
        <f>E90</f>
        <v>0</v>
      </c>
      <c r="F89" s="213">
        <f>F90</f>
        <v>0</v>
      </c>
      <c r="G89" s="249">
        <f t="shared" si="1"/>
        <v>0</v>
      </c>
      <c r="H89" s="250" t="e">
        <f aca="true" t="shared" si="9" ref="H89:H193">F89/E89*100</f>
        <v>#DIV/0!</v>
      </c>
    </row>
    <row r="90" spans="1:8" ht="25.5" hidden="1">
      <c r="A90" s="145"/>
      <c r="B90" s="134" t="s">
        <v>56</v>
      </c>
      <c r="C90" s="274" t="s">
        <v>198</v>
      </c>
      <c r="D90" s="152"/>
      <c r="E90" s="245"/>
      <c r="F90" s="212"/>
      <c r="G90" s="249">
        <f t="shared" si="1"/>
        <v>0</v>
      </c>
      <c r="H90" s="250" t="e">
        <f t="shared" si="9"/>
        <v>#DIV/0!</v>
      </c>
    </row>
    <row r="91" spans="1:8" ht="12.75" hidden="1">
      <c r="A91" s="145" t="s">
        <v>276</v>
      </c>
      <c r="B91" s="134"/>
      <c r="C91" s="274" t="s">
        <v>277</v>
      </c>
      <c r="D91" s="153">
        <f>D92</f>
        <v>0</v>
      </c>
      <c r="E91" s="245">
        <f>E92</f>
        <v>0</v>
      </c>
      <c r="F91" s="213">
        <f>F92</f>
        <v>0</v>
      </c>
      <c r="G91" s="249">
        <f t="shared" si="1"/>
        <v>0</v>
      </c>
      <c r="H91" s="250" t="e">
        <f t="shared" si="9"/>
        <v>#DIV/0!</v>
      </c>
    </row>
    <row r="92" spans="1:8" ht="25.5" hidden="1">
      <c r="A92" s="134"/>
      <c r="B92" s="134" t="s">
        <v>56</v>
      </c>
      <c r="C92" s="259" t="s">
        <v>198</v>
      </c>
      <c r="D92" s="152"/>
      <c r="E92" s="245"/>
      <c r="F92" s="212"/>
      <c r="G92" s="249">
        <f t="shared" si="1"/>
        <v>0</v>
      </c>
      <c r="H92" s="250" t="e">
        <f t="shared" si="9"/>
        <v>#DIV/0!</v>
      </c>
    </row>
    <row r="93" spans="1:8" ht="25.5">
      <c r="A93" s="203" t="s">
        <v>589</v>
      </c>
      <c r="B93" s="134"/>
      <c r="C93" s="274" t="s">
        <v>588</v>
      </c>
      <c r="D93" s="152">
        <f>D94</f>
        <v>178</v>
      </c>
      <c r="E93" s="152">
        <f>E94</f>
        <v>0</v>
      </c>
      <c r="F93" s="152">
        <f>F94</f>
        <v>0</v>
      </c>
      <c r="G93" s="249">
        <f t="shared" si="1"/>
        <v>0</v>
      </c>
      <c r="H93" s="250" t="e">
        <f t="shared" si="9"/>
        <v>#DIV/0!</v>
      </c>
    </row>
    <row r="94" spans="1:8" ht="12.75">
      <c r="A94" s="203"/>
      <c r="B94" s="134" t="s">
        <v>93</v>
      </c>
      <c r="C94" s="274" t="s">
        <v>78</v>
      </c>
      <c r="D94" s="152">
        <v>178</v>
      </c>
      <c r="E94" s="251">
        <v>0</v>
      </c>
      <c r="F94" s="213">
        <v>0</v>
      </c>
      <c r="G94" s="249">
        <f t="shared" si="1"/>
        <v>0</v>
      </c>
      <c r="H94" s="250" t="e">
        <f t="shared" si="9"/>
        <v>#DIV/0!</v>
      </c>
    </row>
    <row r="95" spans="1:8" ht="27" customHeight="1">
      <c r="A95" s="185" t="s">
        <v>294</v>
      </c>
      <c r="B95" s="185"/>
      <c r="C95" s="266" t="s">
        <v>295</v>
      </c>
      <c r="D95" s="189">
        <f aca="true" t="shared" si="10" ref="D95:F97">D96</f>
        <v>1125</v>
      </c>
      <c r="E95" s="281">
        <f t="shared" si="10"/>
        <v>0</v>
      </c>
      <c r="F95" s="189">
        <f t="shared" si="10"/>
        <v>0</v>
      </c>
      <c r="G95" s="249">
        <f t="shared" si="1"/>
        <v>0</v>
      </c>
      <c r="H95" s="250" t="e">
        <f t="shared" si="9"/>
        <v>#DIV/0!</v>
      </c>
    </row>
    <row r="96" spans="1:9" s="139" customFormat="1" ht="27.75" customHeight="1">
      <c r="A96" s="134" t="s">
        <v>296</v>
      </c>
      <c r="B96" s="134"/>
      <c r="C96" s="135" t="s">
        <v>309</v>
      </c>
      <c r="D96" s="152">
        <f t="shared" si="10"/>
        <v>1125</v>
      </c>
      <c r="E96" s="245">
        <f t="shared" si="10"/>
        <v>0</v>
      </c>
      <c r="F96" s="152">
        <f t="shared" si="10"/>
        <v>0</v>
      </c>
      <c r="G96" s="249">
        <f t="shared" si="1"/>
        <v>0</v>
      </c>
      <c r="H96" s="250" t="e">
        <f t="shared" si="9"/>
        <v>#DIV/0!</v>
      </c>
      <c r="I96" s="143"/>
    </row>
    <row r="97" spans="1:8" ht="26.25" customHeight="1">
      <c r="A97" s="134" t="s">
        <v>491</v>
      </c>
      <c r="B97" s="134"/>
      <c r="C97" s="135" t="s">
        <v>492</v>
      </c>
      <c r="D97" s="152">
        <f t="shared" si="10"/>
        <v>1125</v>
      </c>
      <c r="E97" s="255">
        <f t="shared" si="10"/>
        <v>0</v>
      </c>
      <c r="F97" s="212">
        <f t="shared" si="10"/>
        <v>0</v>
      </c>
      <c r="G97" s="249">
        <f t="shared" si="1"/>
        <v>0</v>
      </c>
      <c r="H97" s="250" t="e">
        <f t="shared" si="9"/>
        <v>#DIV/0!</v>
      </c>
    </row>
    <row r="98" spans="1:8" ht="12.75">
      <c r="A98" s="134"/>
      <c r="B98" s="134" t="s">
        <v>93</v>
      </c>
      <c r="C98" s="135" t="s">
        <v>78</v>
      </c>
      <c r="D98" s="152">
        <v>1125</v>
      </c>
      <c r="E98" s="278">
        <v>0</v>
      </c>
      <c r="F98" s="152">
        <v>0</v>
      </c>
      <c r="G98" s="249">
        <f t="shared" si="1"/>
        <v>0</v>
      </c>
      <c r="H98" s="250" t="e">
        <f t="shared" si="9"/>
        <v>#DIV/0!</v>
      </c>
    </row>
    <row r="99" spans="1:8" ht="25.5">
      <c r="A99" s="185" t="s">
        <v>192</v>
      </c>
      <c r="B99" s="279"/>
      <c r="C99" s="266" t="s">
        <v>193</v>
      </c>
      <c r="D99" s="280">
        <f>D100+D105+D117+D128</f>
        <v>4368</v>
      </c>
      <c r="E99" s="280">
        <f>E100+E105+E117+E128</f>
        <v>1256.4</v>
      </c>
      <c r="F99" s="280">
        <f>F100+F105+F117+F128</f>
        <v>1033</v>
      </c>
      <c r="G99" s="281">
        <f t="shared" si="1"/>
        <v>-223.4</v>
      </c>
      <c r="H99" s="250">
        <f t="shared" si="9"/>
        <v>82.2</v>
      </c>
    </row>
    <row r="100" spans="1:8" ht="25.5" hidden="1">
      <c r="A100" s="145" t="s">
        <v>251</v>
      </c>
      <c r="B100" s="134"/>
      <c r="C100" s="282" t="s">
        <v>252</v>
      </c>
      <c r="D100" s="152">
        <f>D103</f>
        <v>0</v>
      </c>
      <c r="E100" s="152">
        <f>E103</f>
        <v>0</v>
      </c>
      <c r="F100" s="152">
        <f>F103</f>
        <v>0</v>
      </c>
      <c r="G100" s="249">
        <f t="shared" si="1"/>
        <v>0</v>
      </c>
      <c r="H100" s="250" t="e">
        <f t="shared" si="9"/>
        <v>#DIV/0!</v>
      </c>
    </row>
    <row r="101" spans="1:8" s="139" customFormat="1" ht="12.75" hidden="1">
      <c r="A101" s="145" t="s">
        <v>253</v>
      </c>
      <c r="B101" s="134"/>
      <c r="C101" s="283" t="s">
        <v>254</v>
      </c>
      <c r="D101" s="153">
        <f>D102</f>
        <v>0</v>
      </c>
      <c r="E101" s="153">
        <f>E102</f>
        <v>0</v>
      </c>
      <c r="F101" s="153">
        <f>F102</f>
        <v>280</v>
      </c>
      <c r="G101" s="281">
        <f t="shared" si="1"/>
        <v>280</v>
      </c>
      <c r="H101" s="250" t="e">
        <f t="shared" si="9"/>
        <v>#DIV/0!</v>
      </c>
    </row>
    <row r="102" spans="1:8" ht="25.5" hidden="1">
      <c r="A102" s="145"/>
      <c r="B102" s="134" t="s">
        <v>56</v>
      </c>
      <c r="C102" s="283" t="s">
        <v>198</v>
      </c>
      <c r="D102" s="152"/>
      <c r="E102" s="257"/>
      <c r="F102" s="152">
        <v>280</v>
      </c>
      <c r="G102" s="249">
        <f aca="true" t="shared" si="11" ref="G102:G214">F102-E102</f>
        <v>280</v>
      </c>
      <c r="H102" s="250" t="e">
        <f t="shared" si="9"/>
        <v>#DIV/0!</v>
      </c>
    </row>
    <row r="103" spans="1:8" ht="18" customHeight="1" hidden="1">
      <c r="A103" s="145" t="s">
        <v>255</v>
      </c>
      <c r="B103" s="134"/>
      <c r="C103" s="283" t="s">
        <v>256</v>
      </c>
      <c r="D103" s="153">
        <f>D104</f>
        <v>0</v>
      </c>
      <c r="E103" s="153">
        <f>E104</f>
        <v>0</v>
      </c>
      <c r="F103" s="153">
        <f>F104</f>
        <v>0</v>
      </c>
      <c r="G103" s="281">
        <f t="shared" si="11"/>
        <v>0</v>
      </c>
      <c r="H103" s="250" t="e">
        <f t="shared" si="9"/>
        <v>#DIV/0!</v>
      </c>
    </row>
    <row r="104" spans="1:9" ht="25.5" hidden="1">
      <c r="A104" s="145"/>
      <c r="B104" s="134" t="s">
        <v>56</v>
      </c>
      <c r="C104" s="283" t="s">
        <v>198</v>
      </c>
      <c r="D104" s="152"/>
      <c r="E104" s="257"/>
      <c r="F104" s="152"/>
      <c r="G104" s="249">
        <f t="shared" si="11"/>
        <v>0</v>
      </c>
      <c r="H104" s="250" t="e">
        <f t="shared" si="9"/>
        <v>#DIV/0!</v>
      </c>
      <c r="I104" s="144"/>
    </row>
    <row r="105" spans="1:8" ht="30.75" customHeight="1">
      <c r="A105" s="134" t="s">
        <v>218</v>
      </c>
      <c r="B105" s="134"/>
      <c r="C105" s="135" t="s">
        <v>219</v>
      </c>
      <c r="D105" s="152">
        <f>D108+D112+D114+D110+D107</f>
        <v>622.3</v>
      </c>
      <c r="E105" s="152">
        <f>E108+E112+E114+E110+E107</f>
        <v>251.9</v>
      </c>
      <c r="F105" s="152">
        <f>F108+F112+F114+F110+F107</f>
        <v>164.2</v>
      </c>
      <c r="G105" s="249">
        <f t="shared" si="11"/>
        <v>-87.7</v>
      </c>
      <c r="H105" s="250">
        <f t="shared" si="9"/>
        <v>65.2</v>
      </c>
    </row>
    <row r="106" spans="1:8" ht="30.75" customHeight="1" hidden="1">
      <c r="A106" s="203" t="s">
        <v>334</v>
      </c>
      <c r="B106" s="203"/>
      <c r="C106" s="261" t="s">
        <v>333</v>
      </c>
      <c r="D106" s="153">
        <f>D107</f>
        <v>0</v>
      </c>
      <c r="E106" s="153">
        <f>E107</f>
        <v>0</v>
      </c>
      <c r="F106" s="152">
        <f>F107</f>
        <v>0</v>
      </c>
      <c r="G106" s="249">
        <f t="shared" si="11"/>
        <v>0</v>
      </c>
      <c r="H106" s="250" t="e">
        <f t="shared" si="9"/>
        <v>#DIV/0!</v>
      </c>
    </row>
    <row r="107" spans="1:8" ht="30.75" customHeight="1" hidden="1">
      <c r="A107" s="145"/>
      <c r="B107" s="134" t="s">
        <v>56</v>
      </c>
      <c r="C107" s="282" t="s">
        <v>198</v>
      </c>
      <c r="D107" s="153"/>
      <c r="E107" s="153"/>
      <c r="F107" s="152"/>
      <c r="G107" s="249">
        <f t="shared" si="11"/>
        <v>0</v>
      </c>
      <c r="H107" s="250" t="e">
        <f t="shared" si="9"/>
        <v>#DIV/0!</v>
      </c>
    </row>
    <row r="108" spans="1:8" ht="25.5">
      <c r="A108" s="145" t="s">
        <v>220</v>
      </c>
      <c r="B108" s="134"/>
      <c r="C108" s="282" t="s">
        <v>221</v>
      </c>
      <c r="D108" s="153">
        <f>D109</f>
        <v>6</v>
      </c>
      <c r="E108" s="153">
        <f>E109</f>
        <v>6</v>
      </c>
      <c r="F108" s="152">
        <f>F109</f>
        <v>6</v>
      </c>
      <c r="G108" s="249">
        <f t="shared" si="11"/>
        <v>0</v>
      </c>
      <c r="H108" s="250">
        <f t="shared" si="9"/>
        <v>100</v>
      </c>
    </row>
    <row r="109" spans="1:8" ht="25.5">
      <c r="A109" s="145"/>
      <c r="B109" s="134" t="s">
        <v>56</v>
      </c>
      <c r="C109" s="282" t="s">
        <v>198</v>
      </c>
      <c r="D109" s="152">
        <v>6</v>
      </c>
      <c r="E109" s="257">
        <v>6</v>
      </c>
      <c r="F109" s="152">
        <v>6</v>
      </c>
      <c r="G109" s="249">
        <f t="shared" si="11"/>
        <v>0</v>
      </c>
      <c r="H109" s="250">
        <f t="shared" si="9"/>
        <v>100</v>
      </c>
    </row>
    <row r="110" spans="1:8" ht="43.5" customHeight="1" hidden="1">
      <c r="A110" s="145" t="s">
        <v>336</v>
      </c>
      <c r="B110" s="134"/>
      <c r="C110" s="282" t="s">
        <v>335</v>
      </c>
      <c r="D110" s="153">
        <f>D111</f>
        <v>0</v>
      </c>
      <c r="E110" s="257">
        <f>E111</f>
        <v>0</v>
      </c>
      <c r="F110" s="152">
        <f>F111</f>
        <v>0</v>
      </c>
      <c r="G110" s="281">
        <f t="shared" si="11"/>
        <v>0</v>
      </c>
      <c r="H110" s="250" t="e">
        <f t="shared" si="9"/>
        <v>#DIV/0!</v>
      </c>
    </row>
    <row r="111" spans="1:8" ht="25.5" hidden="1">
      <c r="A111" s="145"/>
      <c r="B111" s="134" t="s">
        <v>56</v>
      </c>
      <c r="C111" s="282" t="s">
        <v>198</v>
      </c>
      <c r="D111" s="153"/>
      <c r="E111" s="257"/>
      <c r="F111" s="153"/>
      <c r="G111" s="281">
        <f t="shared" si="11"/>
        <v>0</v>
      </c>
      <c r="H111" s="250" t="e">
        <f t="shared" si="9"/>
        <v>#DIV/0!</v>
      </c>
    </row>
    <row r="112" spans="1:8" ht="38.25">
      <c r="A112" s="145" t="s">
        <v>261</v>
      </c>
      <c r="B112" s="134"/>
      <c r="C112" s="282" t="s">
        <v>262</v>
      </c>
      <c r="D112" s="153">
        <f>D113</f>
        <v>120</v>
      </c>
      <c r="E112" s="153">
        <f>E113</f>
        <v>30</v>
      </c>
      <c r="F112" s="153">
        <f>F113</f>
        <v>20.2</v>
      </c>
      <c r="G112" s="281">
        <f t="shared" si="11"/>
        <v>-9.8</v>
      </c>
      <c r="H112" s="250">
        <f t="shared" si="9"/>
        <v>67.3</v>
      </c>
    </row>
    <row r="113" spans="1:8" ht="25.5">
      <c r="A113" s="145"/>
      <c r="B113" s="134" t="s">
        <v>56</v>
      </c>
      <c r="C113" s="282" t="s">
        <v>198</v>
      </c>
      <c r="D113" s="152">
        <v>120</v>
      </c>
      <c r="E113" s="257">
        <v>30</v>
      </c>
      <c r="F113" s="152">
        <v>20.2</v>
      </c>
      <c r="G113" s="249">
        <f t="shared" si="11"/>
        <v>-9.8</v>
      </c>
      <c r="H113" s="250">
        <f t="shared" si="9"/>
        <v>67.3</v>
      </c>
    </row>
    <row r="114" spans="1:8" ht="12.75">
      <c r="A114" s="145" t="s">
        <v>222</v>
      </c>
      <c r="B114" s="134"/>
      <c r="C114" s="282" t="s">
        <v>223</v>
      </c>
      <c r="D114" s="152">
        <f>D115+D116</f>
        <v>496.3</v>
      </c>
      <c r="E114" s="152">
        <f>E115+E116</f>
        <v>215.9</v>
      </c>
      <c r="F114" s="152">
        <f>F115+F116</f>
        <v>138</v>
      </c>
      <c r="G114" s="249">
        <f t="shared" si="11"/>
        <v>-77.9</v>
      </c>
      <c r="H114" s="250">
        <f t="shared" si="9"/>
        <v>63.9</v>
      </c>
    </row>
    <row r="115" spans="1:8" ht="25.5">
      <c r="A115" s="134"/>
      <c r="B115" s="134" t="s">
        <v>56</v>
      </c>
      <c r="C115" s="284" t="s">
        <v>198</v>
      </c>
      <c r="D115" s="153">
        <v>489.1</v>
      </c>
      <c r="E115" s="245">
        <v>214.1</v>
      </c>
      <c r="F115" s="215">
        <v>138</v>
      </c>
      <c r="G115" s="249">
        <f t="shared" si="11"/>
        <v>-76.1</v>
      </c>
      <c r="H115" s="250">
        <f t="shared" si="9"/>
        <v>64.5</v>
      </c>
    </row>
    <row r="116" spans="1:8" ht="12.75">
      <c r="A116" s="134"/>
      <c r="B116" s="134" t="s">
        <v>57</v>
      </c>
      <c r="C116" s="284" t="s">
        <v>58</v>
      </c>
      <c r="D116" s="153">
        <v>7.2</v>
      </c>
      <c r="E116" s="245">
        <v>1.8</v>
      </c>
      <c r="F116" s="152">
        <v>0</v>
      </c>
      <c r="G116" s="249">
        <f t="shared" si="11"/>
        <v>-1.8</v>
      </c>
      <c r="H116" s="250">
        <f t="shared" si="9"/>
        <v>0</v>
      </c>
    </row>
    <row r="117" spans="1:8" ht="25.5">
      <c r="A117" s="145" t="s">
        <v>194</v>
      </c>
      <c r="B117" s="134"/>
      <c r="C117" s="284" t="s">
        <v>310</v>
      </c>
      <c r="D117" s="152">
        <f>D118+D120+D124+D126</f>
        <v>3653.1</v>
      </c>
      <c r="E117" s="152">
        <f>E118+E120+E124+E126</f>
        <v>981.5</v>
      </c>
      <c r="F117" s="152">
        <f>F118+F120+F124+F126</f>
        <v>845.8</v>
      </c>
      <c r="G117" s="249">
        <f t="shared" si="11"/>
        <v>-135.7</v>
      </c>
      <c r="H117" s="250">
        <f t="shared" si="9"/>
        <v>86.2</v>
      </c>
    </row>
    <row r="118" spans="1:8" ht="12.75">
      <c r="A118" s="145" t="s">
        <v>195</v>
      </c>
      <c r="B118" s="134"/>
      <c r="C118" s="135" t="s">
        <v>311</v>
      </c>
      <c r="D118" s="152">
        <f>D119</f>
        <v>935.8</v>
      </c>
      <c r="E118" s="152">
        <f>E119</f>
        <v>234</v>
      </c>
      <c r="F118" s="152">
        <f>F119</f>
        <v>221.7</v>
      </c>
      <c r="G118" s="249">
        <f t="shared" si="11"/>
        <v>-12.3</v>
      </c>
      <c r="H118" s="250">
        <f t="shared" si="9"/>
        <v>94.7</v>
      </c>
    </row>
    <row r="119" spans="1:8" ht="43.5" customHeight="1">
      <c r="A119" s="145"/>
      <c r="B119" s="134" t="s">
        <v>55</v>
      </c>
      <c r="C119" s="135" t="s">
        <v>137</v>
      </c>
      <c r="D119" s="152">
        <v>935.8</v>
      </c>
      <c r="E119" s="285">
        <v>234</v>
      </c>
      <c r="F119" s="215">
        <v>221.7</v>
      </c>
      <c r="G119" s="249">
        <f t="shared" si="11"/>
        <v>-12.3</v>
      </c>
      <c r="H119" s="250">
        <f t="shared" si="9"/>
        <v>94.7</v>
      </c>
    </row>
    <row r="120" spans="1:8" ht="12.75">
      <c r="A120" s="145" t="s">
        <v>196</v>
      </c>
      <c r="B120" s="134"/>
      <c r="C120" s="135" t="s">
        <v>197</v>
      </c>
      <c r="D120" s="152">
        <f>D121+D122+D123</f>
        <v>2471.6</v>
      </c>
      <c r="E120" s="152">
        <f>E121+E122+E123</f>
        <v>686.1</v>
      </c>
      <c r="F120" s="152">
        <f>F121+F122+F123</f>
        <v>580.1</v>
      </c>
      <c r="G120" s="249">
        <f t="shared" si="11"/>
        <v>-106</v>
      </c>
      <c r="H120" s="250">
        <f t="shared" si="9"/>
        <v>84.6</v>
      </c>
    </row>
    <row r="121" spans="1:8" ht="42.75" customHeight="1">
      <c r="A121" s="145"/>
      <c r="B121" s="134" t="s">
        <v>55</v>
      </c>
      <c r="C121" s="135" t="s">
        <v>137</v>
      </c>
      <c r="D121" s="152">
        <v>2015</v>
      </c>
      <c r="E121" s="258">
        <v>503.8</v>
      </c>
      <c r="F121" s="188">
        <v>484.9</v>
      </c>
      <c r="G121" s="249">
        <f t="shared" si="11"/>
        <v>-18.9</v>
      </c>
      <c r="H121" s="250">
        <f t="shared" si="9"/>
        <v>96.2</v>
      </c>
    </row>
    <row r="122" spans="1:8" ht="25.5">
      <c r="A122" s="145"/>
      <c r="B122" s="134" t="s">
        <v>56</v>
      </c>
      <c r="C122" s="135" t="s">
        <v>198</v>
      </c>
      <c r="D122" s="152">
        <v>432.9</v>
      </c>
      <c r="E122" s="278">
        <v>174.8</v>
      </c>
      <c r="F122" s="188">
        <v>95.2</v>
      </c>
      <c r="G122" s="249">
        <f t="shared" si="11"/>
        <v>-79.6</v>
      </c>
      <c r="H122" s="250">
        <f t="shared" si="9"/>
        <v>54.5</v>
      </c>
    </row>
    <row r="123" spans="1:8" ht="12.75">
      <c r="A123" s="145"/>
      <c r="B123" s="134" t="s">
        <v>57</v>
      </c>
      <c r="C123" s="135" t="s">
        <v>58</v>
      </c>
      <c r="D123" s="153">
        <v>23.7</v>
      </c>
      <c r="E123" s="245">
        <v>7.5</v>
      </c>
      <c r="F123" s="215">
        <v>0</v>
      </c>
      <c r="G123" s="249">
        <f t="shared" si="11"/>
        <v>-7.5</v>
      </c>
      <c r="H123" s="250">
        <f t="shared" si="9"/>
        <v>0</v>
      </c>
    </row>
    <row r="124" spans="1:8" ht="12.75">
      <c r="A124" s="145" t="s">
        <v>457</v>
      </c>
      <c r="B124" s="134"/>
      <c r="C124" s="286" t="s">
        <v>95</v>
      </c>
      <c r="D124" s="152">
        <f>D125</f>
        <v>3.3</v>
      </c>
      <c r="E124" s="152">
        <f>E125</f>
        <v>0.8</v>
      </c>
      <c r="F124" s="152">
        <f>F125</f>
        <v>0</v>
      </c>
      <c r="G124" s="249">
        <f t="shared" si="11"/>
        <v>-0.8</v>
      </c>
      <c r="H124" s="250">
        <f t="shared" si="9"/>
        <v>0</v>
      </c>
    </row>
    <row r="125" spans="1:8" ht="25.5">
      <c r="A125" s="145"/>
      <c r="B125" s="134" t="s">
        <v>56</v>
      </c>
      <c r="C125" s="286" t="s">
        <v>198</v>
      </c>
      <c r="D125" s="153">
        <v>3.3</v>
      </c>
      <c r="E125" s="245">
        <v>0.8</v>
      </c>
      <c r="F125" s="188">
        <v>0</v>
      </c>
      <c r="G125" s="249">
        <f t="shared" si="11"/>
        <v>-0.8</v>
      </c>
      <c r="H125" s="250">
        <f t="shared" si="9"/>
        <v>0</v>
      </c>
    </row>
    <row r="126" spans="1:8" ht="25.5">
      <c r="A126" s="145" t="s">
        <v>230</v>
      </c>
      <c r="B126" s="134"/>
      <c r="C126" s="282" t="s">
        <v>229</v>
      </c>
      <c r="D126" s="152">
        <f>D127</f>
        <v>242.4</v>
      </c>
      <c r="E126" s="152">
        <f>E127</f>
        <v>60.6</v>
      </c>
      <c r="F126" s="152">
        <f>F127</f>
        <v>44</v>
      </c>
      <c r="G126" s="249">
        <f t="shared" si="11"/>
        <v>-16.6</v>
      </c>
      <c r="H126" s="250">
        <f t="shared" si="9"/>
        <v>72.6</v>
      </c>
    </row>
    <row r="127" spans="1:8" ht="45" customHeight="1">
      <c r="A127" s="145"/>
      <c r="B127" s="134" t="s">
        <v>55</v>
      </c>
      <c r="C127" s="282" t="s">
        <v>137</v>
      </c>
      <c r="D127" s="152">
        <v>242.4</v>
      </c>
      <c r="E127" s="287">
        <v>60.6</v>
      </c>
      <c r="F127" s="188">
        <v>44</v>
      </c>
      <c r="G127" s="249">
        <f t="shared" si="11"/>
        <v>-16.6</v>
      </c>
      <c r="H127" s="250">
        <f t="shared" si="9"/>
        <v>72.6</v>
      </c>
    </row>
    <row r="128" spans="1:8" ht="12.75">
      <c r="A128" s="145" t="s">
        <v>199</v>
      </c>
      <c r="B128" s="134"/>
      <c r="C128" s="283" t="s">
        <v>300</v>
      </c>
      <c r="D128" s="153">
        <f>D129+D131+D133+D135+D137+D139+D141</f>
        <v>92.6</v>
      </c>
      <c r="E128" s="153">
        <f>E129+E131+E133+E135+E137+E139+E141</f>
        <v>23</v>
      </c>
      <c r="F128" s="153">
        <f>F129+F131+F133+F135+F137+F139+F141</f>
        <v>23</v>
      </c>
      <c r="G128" s="281">
        <f t="shared" si="11"/>
        <v>0</v>
      </c>
      <c r="H128" s="250">
        <f t="shared" si="9"/>
        <v>100</v>
      </c>
    </row>
    <row r="129" spans="1:8" ht="25.5">
      <c r="A129" s="145" t="s">
        <v>200</v>
      </c>
      <c r="B129" s="134"/>
      <c r="C129" s="282" t="s">
        <v>72</v>
      </c>
      <c r="D129" s="152">
        <f>D130</f>
        <v>92.6</v>
      </c>
      <c r="E129" s="152">
        <f>E130</f>
        <v>23</v>
      </c>
      <c r="F129" s="152">
        <f>F130</f>
        <v>23</v>
      </c>
      <c r="G129" s="249">
        <f t="shared" si="11"/>
        <v>0</v>
      </c>
      <c r="H129" s="250">
        <f t="shared" si="9"/>
        <v>100</v>
      </c>
    </row>
    <row r="130" spans="1:8" ht="12.75">
      <c r="A130" s="145"/>
      <c r="B130" s="134" t="s">
        <v>93</v>
      </c>
      <c r="C130" s="282" t="s">
        <v>78</v>
      </c>
      <c r="D130" s="153">
        <v>92.6</v>
      </c>
      <c r="E130" s="245">
        <v>23</v>
      </c>
      <c r="F130" s="215">
        <v>23</v>
      </c>
      <c r="G130" s="249">
        <f t="shared" si="11"/>
        <v>0</v>
      </c>
      <c r="H130" s="250">
        <f t="shared" si="9"/>
        <v>100</v>
      </c>
    </row>
    <row r="131" spans="1:8" ht="12.75" hidden="1">
      <c r="A131" s="145" t="s">
        <v>201</v>
      </c>
      <c r="B131" s="134"/>
      <c r="C131" s="282" t="s">
        <v>312</v>
      </c>
      <c r="D131" s="152">
        <f>D132</f>
        <v>0</v>
      </c>
      <c r="E131" s="152">
        <f>E132</f>
        <v>0</v>
      </c>
      <c r="F131" s="152">
        <f>F132</f>
        <v>0</v>
      </c>
      <c r="G131" s="249">
        <f t="shared" si="11"/>
        <v>0</v>
      </c>
      <c r="H131" s="250" t="e">
        <f t="shared" si="9"/>
        <v>#DIV/0!</v>
      </c>
    </row>
    <row r="132" spans="1:8" ht="12.75" customHeight="1" hidden="1">
      <c r="A132" s="145"/>
      <c r="B132" s="134" t="s">
        <v>93</v>
      </c>
      <c r="C132" s="282" t="s">
        <v>78</v>
      </c>
      <c r="D132" s="152"/>
      <c r="E132" s="254"/>
      <c r="F132" s="188"/>
      <c r="G132" s="249">
        <f t="shared" si="11"/>
        <v>0</v>
      </c>
      <c r="H132" s="250" t="e">
        <f t="shared" si="9"/>
        <v>#DIV/0!</v>
      </c>
    </row>
    <row r="133" spans="1:8" ht="25.5" hidden="1">
      <c r="A133" s="145" t="s">
        <v>202</v>
      </c>
      <c r="B133" s="134"/>
      <c r="C133" s="282" t="s">
        <v>203</v>
      </c>
      <c r="D133" s="152">
        <f>D134</f>
        <v>0</v>
      </c>
      <c r="E133" s="152">
        <f>E134</f>
        <v>0</v>
      </c>
      <c r="F133" s="152">
        <f>F134</f>
        <v>0</v>
      </c>
      <c r="G133" s="249">
        <f t="shared" si="11"/>
        <v>0</v>
      </c>
      <c r="H133" s="250" t="e">
        <f t="shared" si="9"/>
        <v>#DIV/0!</v>
      </c>
    </row>
    <row r="134" spans="1:8" ht="12.75" hidden="1">
      <c r="A134" s="145"/>
      <c r="B134" s="134" t="s">
        <v>93</v>
      </c>
      <c r="C134" s="282" t="s">
        <v>78</v>
      </c>
      <c r="D134" s="152"/>
      <c r="E134" s="287"/>
      <c r="F134" s="188"/>
      <c r="G134" s="249">
        <f t="shared" si="11"/>
        <v>0</v>
      </c>
      <c r="H134" s="250" t="e">
        <f t="shared" si="9"/>
        <v>#DIV/0!</v>
      </c>
    </row>
    <row r="135" spans="1:8" ht="25.5" hidden="1">
      <c r="A135" s="145" t="s">
        <v>204</v>
      </c>
      <c r="B135" s="134"/>
      <c r="C135" s="282" t="s">
        <v>205</v>
      </c>
      <c r="D135" s="152">
        <f>D136</f>
        <v>0</v>
      </c>
      <c r="E135" s="152">
        <f>E136</f>
        <v>0</v>
      </c>
      <c r="F135" s="152">
        <f>F136</f>
        <v>0</v>
      </c>
      <c r="G135" s="249">
        <f t="shared" si="11"/>
        <v>0</v>
      </c>
      <c r="H135" s="250" t="e">
        <f t="shared" si="9"/>
        <v>#DIV/0!</v>
      </c>
    </row>
    <row r="136" spans="1:8" ht="12.75" hidden="1">
      <c r="A136" s="145"/>
      <c r="B136" s="134" t="s">
        <v>93</v>
      </c>
      <c r="C136" s="282" t="s">
        <v>78</v>
      </c>
      <c r="D136" s="152"/>
      <c r="E136" s="288"/>
      <c r="F136" s="152"/>
      <c r="G136" s="249">
        <f t="shared" si="11"/>
        <v>0</v>
      </c>
      <c r="H136" s="250" t="e">
        <f t="shared" si="9"/>
        <v>#DIV/0!</v>
      </c>
    </row>
    <row r="137" spans="1:8" ht="25.5" customHeight="1" hidden="1">
      <c r="A137" s="145" t="s">
        <v>206</v>
      </c>
      <c r="B137" s="134"/>
      <c r="C137" s="282" t="s">
        <v>207</v>
      </c>
      <c r="D137" s="152">
        <f>D138</f>
        <v>0</v>
      </c>
      <c r="E137" s="152">
        <f>E138</f>
        <v>0</v>
      </c>
      <c r="F137" s="152">
        <f>F138</f>
        <v>0</v>
      </c>
      <c r="G137" s="249">
        <f t="shared" si="11"/>
        <v>0</v>
      </c>
      <c r="H137" s="250" t="e">
        <f t="shared" si="9"/>
        <v>#DIV/0!</v>
      </c>
    </row>
    <row r="138" spans="1:8" ht="13.5" customHeight="1" hidden="1">
      <c r="A138" s="145"/>
      <c r="B138" s="134" t="s">
        <v>93</v>
      </c>
      <c r="C138" s="282" t="s">
        <v>78</v>
      </c>
      <c r="D138" s="152"/>
      <c r="E138" s="255"/>
      <c r="F138" s="213"/>
      <c r="G138" s="249">
        <f t="shared" si="11"/>
        <v>0</v>
      </c>
      <c r="H138" s="250" t="e">
        <f t="shared" si="9"/>
        <v>#DIV/0!</v>
      </c>
    </row>
    <row r="139" spans="1:8" ht="25.5" customHeight="1" hidden="1">
      <c r="A139" s="145" t="s">
        <v>571</v>
      </c>
      <c r="B139" s="134"/>
      <c r="C139" s="282" t="s">
        <v>573</v>
      </c>
      <c r="D139" s="152">
        <f>D140</f>
        <v>0</v>
      </c>
      <c r="E139" s="152">
        <f>E140</f>
        <v>0</v>
      </c>
      <c r="F139" s="152">
        <f>F140</f>
        <v>0</v>
      </c>
      <c r="G139" s="249">
        <f t="shared" si="11"/>
        <v>0</v>
      </c>
      <c r="H139" s="250" t="e">
        <f t="shared" si="9"/>
        <v>#DIV/0!</v>
      </c>
    </row>
    <row r="140" spans="1:8" ht="13.5" customHeight="1" hidden="1">
      <c r="A140" s="145"/>
      <c r="B140" s="203" t="s">
        <v>93</v>
      </c>
      <c r="C140" s="260" t="s">
        <v>78</v>
      </c>
      <c r="D140" s="152"/>
      <c r="E140" s="255"/>
      <c r="F140" s="152"/>
      <c r="G140" s="249">
        <f t="shared" si="11"/>
        <v>0</v>
      </c>
      <c r="H140" s="250" t="e">
        <f t="shared" si="9"/>
        <v>#DIV/0!</v>
      </c>
    </row>
    <row r="141" spans="1:8" ht="26.25" customHeight="1" hidden="1">
      <c r="A141" s="145" t="s">
        <v>572</v>
      </c>
      <c r="B141" s="134"/>
      <c r="C141" s="282" t="s">
        <v>574</v>
      </c>
      <c r="D141" s="152">
        <f>D142</f>
        <v>0</v>
      </c>
      <c r="E141" s="152">
        <f>E142</f>
        <v>0</v>
      </c>
      <c r="F141" s="152">
        <f>F142</f>
        <v>0</v>
      </c>
      <c r="G141" s="249">
        <f t="shared" si="11"/>
        <v>0</v>
      </c>
      <c r="H141" s="250" t="e">
        <f t="shared" si="9"/>
        <v>#DIV/0!</v>
      </c>
    </row>
    <row r="142" spans="1:8" ht="13.5" customHeight="1" hidden="1">
      <c r="A142" s="145"/>
      <c r="B142" s="203" t="s">
        <v>93</v>
      </c>
      <c r="C142" s="260" t="s">
        <v>78</v>
      </c>
      <c r="D142" s="152"/>
      <c r="E142" s="255"/>
      <c r="F142" s="213"/>
      <c r="G142" s="249">
        <f t="shared" si="11"/>
        <v>0</v>
      </c>
      <c r="H142" s="250" t="e">
        <f t="shared" si="9"/>
        <v>#DIV/0!</v>
      </c>
    </row>
    <row r="143" spans="1:8" ht="25.5">
      <c r="A143" s="185" t="s">
        <v>313</v>
      </c>
      <c r="B143" s="185"/>
      <c r="C143" s="266" t="s">
        <v>231</v>
      </c>
      <c r="D143" s="189">
        <f>D150+D153+D144+D147</f>
        <v>38</v>
      </c>
      <c r="E143" s="189">
        <f>E150+E153+E144+E147</f>
        <v>8.7</v>
      </c>
      <c r="F143" s="189">
        <f>F150+F153+F144+F147</f>
        <v>0</v>
      </c>
      <c r="G143" s="249">
        <f t="shared" si="11"/>
        <v>-8.7</v>
      </c>
      <c r="H143" s="250">
        <f t="shared" si="9"/>
        <v>0</v>
      </c>
    </row>
    <row r="144" spans="1:8" ht="51" hidden="1">
      <c r="A144" s="134" t="s">
        <v>495</v>
      </c>
      <c r="B144" s="134"/>
      <c r="C144" s="135" t="s">
        <v>496</v>
      </c>
      <c r="D144" s="152">
        <f aca="true" t="shared" si="12" ref="D144:F145">D145</f>
        <v>0</v>
      </c>
      <c r="E144" s="152">
        <f t="shared" si="12"/>
        <v>0</v>
      </c>
      <c r="F144" s="152">
        <f t="shared" si="12"/>
        <v>0</v>
      </c>
      <c r="G144" s="249">
        <f t="shared" si="11"/>
        <v>0</v>
      </c>
      <c r="H144" s="250" t="e">
        <f t="shared" si="9"/>
        <v>#DIV/0!</v>
      </c>
    </row>
    <row r="145" spans="1:8" ht="38.25" hidden="1">
      <c r="A145" s="134" t="s">
        <v>493</v>
      </c>
      <c r="B145" s="185"/>
      <c r="C145" s="135" t="s">
        <v>494</v>
      </c>
      <c r="D145" s="152">
        <f t="shared" si="12"/>
        <v>0</v>
      </c>
      <c r="E145" s="152">
        <f t="shared" si="12"/>
        <v>0</v>
      </c>
      <c r="F145" s="152">
        <f t="shared" si="12"/>
        <v>0</v>
      </c>
      <c r="G145" s="255">
        <f t="shared" si="11"/>
        <v>0</v>
      </c>
      <c r="H145" s="315" t="e">
        <f t="shared" si="9"/>
        <v>#DIV/0!</v>
      </c>
    </row>
    <row r="146" spans="1:8" ht="25.5" hidden="1">
      <c r="A146" s="185"/>
      <c r="B146" s="134" t="s">
        <v>56</v>
      </c>
      <c r="C146" s="135" t="s">
        <v>198</v>
      </c>
      <c r="D146" s="152"/>
      <c r="E146" s="152"/>
      <c r="F146" s="152"/>
      <c r="G146" s="255">
        <f t="shared" si="11"/>
        <v>0</v>
      </c>
      <c r="H146" s="315" t="e">
        <f t="shared" si="9"/>
        <v>#DIV/0!</v>
      </c>
    </row>
    <row r="147" spans="1:8" ht="63.75" hidden="1">
      <c r="A147" s="203" t="s">
        <v>576</v>
      </c>
      <c r="B147" s="203"/>
      <c r="C147" s="261" t="s">
        <v>578</v>
      </c>
      <c r="D147" s="152">
        <f aca="true" t="shared" si="13" ref="D147:F148">D148</f>
        <v>0</v>
      </c>
      <c r="E147" s="152">
        <f t="shared" si="13"/>
        <v>0</v>
      </c>
      <c r="F147" s="152">
        <f t="shared" si="13"/>
        <v>0</v>
      </c>
      <c r="G147" s="255">
        <f t="shared" si="11"/>
        <v>0</v>
      </c>
      <c r="H147" s="315" t="e">
        <f t="shared" si="9"/>
        <v>#DIV/0!</v>
      </c>
    </row>
    <row r="148" spans="1:8" ht="12.75" hidden="1">
      <c r="A148" s="203" t="s">
        <v>577</v>
      </c>
      <c r="B148" s="203"/>
      <c r="C148" s="261" t="s">
        <v>317</v>
      </c>
      <c r="D148" s="152">
        <f t="shared" si="13"/>
        <v>0</v>
      </c>
      <c r="E148" s="152">
        <f t="shared" si="13"/>
        <v>0</v>
      </c>
      <c r="F148" s="152">
        <f t="shared" si="13"/>
        <v>0</v>
      </c>
      <c r="G148" s="255">
        <f t="shared" si="11"/>
        <v>0</v>
      </c>
      <c r="H148" s="315" t="e">
        <f t="shared" si="9"/>
        <v>#DIV/0!</v>
      </c>
    </row>
    <row r="149" spans="1:8" ht="25.5" hidden="1">
      <c r="A149" s="185"/>
      <c r="B149" s="203" t="s">
        <v>56</v>
      </c>
      <c r="C149" s="261" t="s">
        <v>198</v>
      </c>
      <c r="D149" s="152"/>
      <c r="E149" s="152"/>
      <c r="F149" s="152"/>
      <c r="G149" s="255">
        <f t="shared" si="11"/>
        <v>0</v>
      </c>
      <c r="H149" s="315" t="e">
        <f t="shared" si="9"/>
        <v>#DIV/0!</v>
      </c>
    </row>
    <row r="150" spans="1:8" ht="25.5" hidden="1">
      <c r="A150" s="134" t="s">
        <v>314</v>
      </c>
      <c r="B150" s="134"/>
      <c r="C150" s="135" t="s">
        <v>233</v>
      </c>
      <c r="D150" s="152">
        <f aca="true" t="shared" si="14" ref="D150:F151">D151</f>
        <v>0</v>
      </c>
      <c r="E150" s="152">
        <f t="shared" si="14"/>
        <v>0</v>
      </c>
      <c r="F150" s="152">
        <f t="shared" si="14"/>
        <v>0</v>
      </c>
      <c r="G150" s="249">
        <f t="shared" si="11"/>
        <v>0</v>
      </c>
      <c r="H150" s="250" t="e">
        <f t="shared" si="9"/>
        <v>#DIV/0!</v>
      </c>
    </row>
    <row r="151" spans="1:8" ht="12.75" hidden="1">
      <c r="A151" s="134" t="s">
        <v>234</v>
      </c>
      <c r="B151" s="134"/>
      <c r="C151" s="135" t="s">
        <v>235</v>
      </c>
      <c r="D151" s="152">
        <f t="shared" si="14"/>
        <v>0</v>
      </c>
      <c r="E151" s="152">
        <f t="shared" si="14"/>
        <v>0</v>
      </c>
      <c r="F151" s="152">
        <f t="shared" si="14"/>
        <v>0</v>
      </c>
      <c r="G151" s="249">
        <f t="shared" si="11"/>
        <v>0</v>
      </c>
      <c r="H151" s="250" t="e">
        <f t="shared" si="9"/>
        <v>#DIV/0!</v>
      </c>
    </row>
    <row r="152" spans="1:8" ht="25.5" hidden="1">
      <c r="A152" s="134"/>
      <c r="B152" s="134" t="s">
        <v>56</v>
      </c>
      <c r="C152" s="135" t="s">
        <v>198</v>
      </c>
      <c r="D152" s="152">
        <v>0</v>
      </c>
      <c r="E152" s="152">
        <v>0</v>
      </c>
      <c r="F152" s="152">
        <v>0</v>
      </c>
      <c r="G152" s="249">
        <f t="shared" si="11"/>
        <v>0</v>
      </c>
      <c r="H152" s="250" t="e">
        <f t="shared" si="9"/>
        <v>#DIV/0!</v>
      </c>
    </row>
    <row r="153" spans="1:8" s="139" customFormat="1" ht="18.75" customHeight="1">
      <c r="A153" s="134" t="s">
        <v>315</v>
      </c>
      <c r="B153" s="134"/>
      <c r="C153" s="135" t="s">
        <v>300</v>
      </c>
      <c r="D153" s="152">
        <f aca="true" t="shared" si="15" ref="D153:F154">D154</f>
        <v>38</v>
      </c>
      <c r="E153" s="152">
        <f t="shared" si="15"/>
        <v>8.7</v>
      </c>
      <c r="F153" s="152">
        <f t="shared" si="15"/>
        <v>0</v>
      </c>
      <c r="G153" s="249">
        <f t="shared" si="11"/>
        <v>-8.7</v>
      </c>
      <c r="H153" s="250">
        <f t="shared" si="9"/>
        <v>0</v>
      </c>
    </row>
    <row r="154" spans="1:8" ht="25.5">
      <c r="A154" s="145" t="s">
        <v>210</v>
      </c>
      <c r="B154" s="134"/>
      <c r="C154" s="282" t="s">
        <v>361</v>
      </c>
      <c r="D154" s="152">
        <f t="shared" si="15"/>
        <v>38</v>
      </c>
      <c r="E154" s="152">
        <f t="shared" si="15"/>
        <v>8.7</v>
      </c>
      <c r="F154" s="152">
        <f t="shared" si="15"/>
        <v>0</v>
      </c>
      <c r="G154" s="249">
        <f t="shared" si="11"/>
        <v>-8.7</v>
      </c>
      <c r="H154" s="250">
        <f t="shared" si="9"/>
        <v>0</v>
      </c>
    </row>
    <row r="155" spans="1:8" ht="12.75">
      <c r="A155" s="185"/>
      <c r="B155" s="134" t="s">
        <v>93</v>
      </c>
      <c r="C155" s="135" t="s">
        <v>78</v>
      </c>
      <c r="D155" s="152">
        <v>38</v>
      </c>
      <c r="E155" s="255">
        <v>8.7</v>
      </c>
      <c r="F155" s="152">
        <v>0</v>
      </c>
      <c r="G155" s="249">
        <f t="shared" si="11"/>
        <v>-8.7</v>
      </c>
      <c r="H155" s="250">
        <f t="shared" si="9"/>
        <v>0</v>
      </c>
    </row>
    <row r="156" spans="1:8" ht="12.75" hidden="1">
      <c r="A156" s="185"/>
      <c r="B156" s="134"/>
      <c r="C156" s="135"/>
      <c r="D156" s="152"/>
      <c r="E156" s="255"/>
      <c r="F156" s="152"/>
      <c r="G156" s="249"/>
      <c r="H156" s="250"/>
    </row>
    <row r="157" spans="1:8" ht="12.75" hidden="1">
      <c r="A157" s="185"/>
      <c r="B157" s="134"/>
      <c r="C157" s="135"/>
      <c r="D157" s="152"/>
      <c r="E157" s="255"/>
      <c r="F157" s="152"/>
      <c r="G157" s="249"/>
      <c r="H157" s="250"/>
    </row>
    <row r="158" spans="1:8" ht="19.5" customHeight="1" hidden="1">
      <c r="A158" s="289" t="s">
        <v>449</v>
      </c>
      <c r="B158" s="185"/>
      <c r="C158" s="290" t="s">
        <v>446</v>
      </c>
      <c r="D158" s="189">
        <f>D165+D168</f>
        <v>0</v>
      </c>
      <c r="E158" s="189">
        <f>E159+E168</f>
        <v>0</v>
      </c>
      <c r="F158" s="189">
        <f>F159+F168</f>
        <v>0</v>
      </c>
      <c r="G158" s="189">
        <f>G159+G168</f>
        <v>-399.6</v>
      </c>
      <c r="H158" s="250" t="e">
        <f t="shared" si="9"/>
        <v>#DIV/0!</v>
      </c>
    </row>
    <row r="159" spans="1:8" ht="27.75" customHeight="1" hidden="1">
      <c r="A159" s="203" t="s">
        <v>450</v>
      </c>
      <c r="B159" s="134"/>
      <c r="C159" s="274" t="s">
        <v>447</v>
      </c>
      <c r="D159" s="152">
        <f>D162</f>
        <v>0</v>
      </c>
      <c r="E159" s="152">
        <f>E162</f>
        <v>0</v>
      </c>
      <c r="F159" s="152">
        <f>F162</f>
        <v>0</v>
      </c>
      <c r="G159" s="189">
        <f aca="true" t="shared" si="16" ref="G159:G167">G160+G169</f>
        <v>-399.6</v>
      </c>
      <c r="H159" s="250" t="e">
        <f t="shared" si="9"/>
        <v>#DIV/0!</v>
      </c>
    </row>
    <row r="160" spans="1:8" ht="27.75" customHeight="1" hidden="1">
      <c r="A160" s="203" t="s">
        <v>451</v>
      </c>
      <c r="B160" s="134"/>
      <c r="C160" s="274" t="s">
        <v>448</v>
      </c>
      <c r="D160" s="152">
        <f>D161</f>
        <v>0</v>
      </c>
      <c r="E160" s="255">
        <v>0</v>
      </c>
      <c r="F160" s="152">
        <v>0</v>
      </c>
      <c r="G160" s="189">
        <f t="shared" si="16"/>
        <v>-399.6</v>
      </c>
      <c r="H160" s="250" t="e">
        <f t="shared" si="9"/>
        <v>#DIV/0!</v>
      </c>
    </row>
    <row r="161" spans="1:8" ht="27.75" customHeight="1" hidden="1">
      <c r="A161" s="203"/>
      <c r="B161" s="134" t="s">
        <v>56</v>
      </c>
      <c r="C161" s="135" t="s">
        <v>198</v>
      </c>
      <c r="D161" s="152"/>
      <c r="E161" s="255"/>
      <c r="F161" s="152"/>
      <c r="G161" s="189">
        <f t="shared" si="16"/>
        <v>-399.6</v>
      </c>
      <c r="H161" s="250" t="e">
        <f t="shared" si="9"/>
        <v>#DIV/0!</v>
      </c>
    </row>
    <row r="162" spans="1:8" ht="27.75" customHeight="1" hidden="1">
      <c r="A162" s="203" t="s">
        <v>497</v>
      </c>
      <c r="B162" s="134"/>
      <c r="C162" s="135" t="s">
        <v>498</v>
      </c>
      <c r="D162" s="152">
        <f>D163</f>
        <v>0</v>
      </c>
      <c r="E162" s="152">
        <f>E163</f>
        <v>0</v>
      </c>
      <c r="F162" s="152">
        <f>F163</f>
        <v>0</v>
      </c>
      <c r="G162" s="189">
        <f t="shared" si="16"/>
        <v>-399.6</v>
      </c>
      <c r="H162" s="250" t="e">
        <f t="shared" si="9"/>
        <v>#DIV/0!</v>
      </c>
    </row>
    <row r="163" spans="1:8" ht="24" customHeight="1" hidden="1">
      <c r="A163" s="203"/>
      <c r="B163" s="134" t="s">
        <v>56</v>
      </c>
      <c r="C163" s="135" t="s">
        <v>198</v>
      </c>
      <c r="D163" s="152"/>
      <c r="E163" s="255"/>
      <c r="F163" s="152"/>
      <c r="G163" s="189">
        <f t="shared" si="16"/>
        <v>-399.6</v>
      </c>
      <c r="H163" s="250" t="e">
        <f t="shared" si="9"/>
        <v>#DIV/0!</v>
      </c>
    </row>
    <row r="164" spans="1:8" ht="18" customHeight="1" hidden="1">
      <c r="A164" s="203"/>
      <c r="B164" s="134"/>
      <c r="C164" s="274"/>
      <c r="D164" s="152"/>
      <c r="E164" s="152"/>
      <c r="F164" s="152"/>
      <c r="G164" s="189">
        <f t="shared" si="16"/>
        <v>-399.6</v>
      </c>
      <c r="H164" s="250" t="e">
        <f t="shared" si="9"/>
        <v>#DIV/0!</v>
      </c>
    </row>
    <row r="165" spans="1:8" ht="14.25" customHeight="1" hidden="1">
      <c r="A165" s="203" t="s">
        <v>591</v>
      </c>
      <c r="B165" s="134"/>
      <c r="C165" s="274" t="s">
        <v>300</v>
      </c>
      <c r="D165" s="152">
        <f aca="true" t="shared" si="17" ref="D165:F166">D166</f>
        <v>0</v>
      </c>
      <c r="E165" s="152">
        <f t="shared" si="17"/>
        <v>0</v>
      </c>
      <c r="F165" s="152">
        <f t="shared" si="17"/>
        <v>0</v>
      </c>
      <c r="G165" s="189">
        <f t="shared" si="16"/>
        <v>-399.6</v>
      </c>
      <c r="H165" s="250" t="e">
        <f t="shared" si="9"/>
        <v>#DIV/0!</v>
      </c>
    </row>
    <row r="166" spans="1:8" ht="42.75" customHeight="1" hidden="1">
      <c r="A166" s="203" t="s">
        <v>592</v>
      </c>
      <c r="B166" s="134"/>
      <c r="C166" s="274" t="s">
        <v>590</v>
      </c>
      <c r="D166" s="152">
        <f t="shared" si="17"/>
        <v>0</v>
      </c>
      <c r="E166" s="152">
        <f t="shared" si="17"/>
        <v>0</v>
      </c>
      <c r="F166" s="152">
        <f t="shared" si="17"/>
        <v>0</v>
      </c>
      <c r="G166" s="189">
        <f t="shared" si="16"/>
        <v>-399.6</v>
      </c>
      <c r="H166" s="250" t="e">
        <f t="shared" si="9"/>
        <v>#DIV/0!</v>
      </c>
    </row>
    <row r="167" spans="1:8" ht="15.75" customHeight="1" hidden="1">
      <c r="A167" s="203"/>
      <c r="B167" s="134" t="s">
        <v>93</v>
      </c>
      <c r="C167" s="135" t="s">
        <v>78</v>
      </c>
      <c r="D167" s="152"/>
      <c r="E167" s="255">
        <v>0</v>
      </c>
      <c r="F167" s="152">
        <v>0</v>
      </c>
      <c r="G167" s="189">
        <f t="shared" si="16"/>
        <v>0</v>
      </c>
      <c r="H167" s="250" t="e">
        <f t="shared" si="9"/>
        <v>#DIV/0!</v>
      </c>
    </row>
    <row r="168" spans="1:8" ht="27.75" customHeight="1" hidden="1">
      <c r="A168" s="203" t="s">
        <v>548</v>
      </c>
      <c r="B168" s="134"/>
      <c r="C168" s="135" t="s">
        <v>550</v>
      </c>
      <c r="D168" s="152">
        <f aca="true" t="shared" si="18" ref="D168:F169">D169</f>
        <v>0</v>
      </c>
      <c r="E168" s="152">
        <f t="shared" si="18"/>
        <v>0</v>
      </c>
      <c r="F168" s="152">
        <f t="shared" si="18"/>
        <v>0</v>
      </c>
      <c r="G168" s="249">
        <f t="shared" si="11"/>
        <v>0</v>
      </c>
      <c r="H168" s="250" t="e">
        <f t="shared" si="9"/>
        <v>#DIV/0!</v>
      </c>
    </row>
    <row r="169" spans="1:8" ht="21" customHeight="1" hidden="1">
      <c r="A169" s="203" t="s">
        <v>538</v>
      </c>
      <c r="B169" s="134"/>
      <c r="C169" s="135" t="s">
        <v>549</v>
      </c>
      <c r="D169" s="152">
        <f t="shared" si="18"/>
        <v>0</v>
      </c>
      <c r="E169" s="152">
        <f t="shared" si="18"/>
        <v>0</v>
      </c>
      <c r="F169" s="152">
        <f t="shared" si="18"/>
        <v>0</v>
      </c>
      <c r="G169" s="249">
        <f t="shared" si="11"/>
        <v>0</v>
      </c>
      <c r="H169" s="250" t="e">
        <f t="shared" si="9"/>
        <v>#DIV/0!</v>
      </c>
    </row>
    <row r="170" spans="1:8" ht="27.75" customHeight="1" hidden="1">
      <c r="A170" s="203"/>
      <c r="B170" s="134" t="s">
        <v>56</v>
      </c>
      <c r="C170" s="135" t="s">
        <v>198</v>
      </c>
      <c r="D170" s="152"/>
      <c r="E170" s="255">
        <v>0</v>
      </c>
      <c r="F170" s="152">
        <v>0</v>
      </c>
      <c r="G170" s="249">
        <f t="shared" si="11"/>
        <v>0</v>
      </c>
      <c r="H170" s="250" t="e">
        <f t="shared" si="9"/>
        <v>#DIV/0!</v>
      </c>
    </row>
    <row r="171" spans="1:8" ht="14.25" customHeight="1" hidden="1">
      <c r="A171" s="289" t="s">
        <v>504</v>
      </c>
      <c r="B171" s="185"/>
      <c r="C171" s="266" t="s">
        <v>502</v>
      </c>
      <c r="D171" s="189">
        <f>D173</f>
        <v>0</v>
      </c>
      <c r="E171" s="189">
        <f>E173</f>
        <v>0</v>
      </c>
      <c r="F171" s="189">
        <f>F173</f>
        <v>0</v>
      </c>
      <c r="G171" s="249">
        <f t="shared" si="11"/>
        <v>0</v>
      </c>
      <c r="H171" s="250" t="e">
        <f t="shared" si="9"/>
        <v>#DIV/0!</v>
      </c>
    </row>
    <row r="172" spans="1:8" ht="14.25" customHeight="1" hidden="1">
      <c r="A172" s="203" t="s">
        <v>504</v>
      </c>
      <c r="B172" s="128"/>
      <c r="C172" s="129" t="s">
        <v>502</v>
      </c>
      <c r="D172" s="189">
        <f>D173</f>
        <v>0</v>
      </c>
      <c r="E172" s="189">
        <f>E173</f>
        <v>0</v>
      </c>
      <c r="F172" s="189">
        <f>F173</f>
        <v>0</v>
      </c>
      <c r="G172" s="249">
        <f t="shared" si="11"/>
        <v>0</v>
      </c>
      <c r="H172" s="250" t="e">
        <f t="shared" si="9"/>
        <v>#DIV/0!</v>
      </c>
    </row>
    <row r="173" spans="1:8" ht="27.75" customHeight="1" hidden="1">
      <c r="A173" s="203" t="s">
        <v>547</v>
      </c>
      <c r="B173" s="128"/>
      <c r="C173" s="129" t="s">
        <v>546</v>
      </c>
      <c r="D173" s="152">
        <f aca="true" t="shared" si="19" ref="D173:F174">D174</f>
        <v>0</v>
      </c>
      <c r="E173" s="152">
        <f t="shared" si="19"/>
        <v>0</v>
      </c>
      <c r="F173" s="152">
        <f t="shared" si="19"/>
        <v>0</v>
      </c>
      <c r="G173" s="249">
        <f t="shared" si="11"/>
        <v>0</v>
      </c>
      <c r="H173" s="250" t="e">
        <f t="shared" si="9"/>
        <v>#DIV/0!</v>
      </c>
    </row>
    <row r="174" spans="1:8" ht="27.75" customHeight="1" hidden="1">
      <c r="A174" s="203" t="s">
        <v>544</v>
      </c>
      <c r="B174" s="128"/>
      <c r="C174" s="129" t="s">
        <v>545</v>
      </c>
      <c r="D174" s="152">
        <f t="shared" si="19"/>
        <v>0</v>
      </c>
      <c r="E174" s="152">
        <f t="shared" si="19"/>
        <v>0</v>
      </c>
      <c r="F174" s="152">
        <f t="shared" si="19"/>
        <v>0</v>
      </c>
      <c r="G174" s="249">
        <f t="shared" si="11"/>
        <v>0</v>
      </c>
      <c r="H174" s="250" t="e">
        <f t="shared" si="9"/>
        <v>#DIV/0!</v>
      </c>
    </row>
    <row r="175" spans="1:8" ht="13.5" customHeight="1" hidden="1">
      <c r="A175" s="203"/>
      <c r="B175" s="128" t="s">
        <v>93</v>
      </c>
      <c r="C175" s="129" t="s">
        <v>78</v>
      </c>
      <c r="D175" s="152"/>
      <c r="E175" s="255"/>
      <c r="F175" s="152"/>
      <c r="G175" s="249">
        <f t="shared" si="11"/>
        <v>0</v>
      </c>
      <c r="H175" s="250" t="e">
        <f t="shared" si="9"/>
        <v>#DIV/0!</v>
      </c>
    </row>
    <row r="176" spans="1:8" ht="13.5" customHeight="1">
      <c r="A176" s="185" t="s">
        <v>224</v>
      </c>
      <c r="B176" s="185"/>
      <c r="C176" s="266" t="s">
        <v>212</v>
      </c>
      <c r="D176" s="189">
        <f>D177+D179+D181+D183+D185+D187+D189+D194+D196+D198+D200+D202+D204+D206+D208+D210+D212</f>
        <v>2044</v>
      </c>
      <c r="E176" s="189">
        <f>E177+E179+E181+E183+E185+E187+E189+E194+E196+E198+E200+E202+E204+E206+E208+E210+E212</f>
        <v>518.8</v>
      </c>
      <c r="F176" s="189">
        <f>F177+F179+F181+F183+F185+F187+F189+F194+F196+F198+F200+F202+F204+F206+F208+F210+F212</f>
        <v>119.2</v>
      </c>
      <c r="G176" s="249">
        <f t="shared" si="11"/>
        <v>-399.6</v>
      </c>
      <c r="H176" s="250">
        <f t="shared" si="9"/>
        <v>23</v>
      </c>
    </row>
    <row r="177" spans="1:8" ht="38.25" hidden="1">
      <c r="A177" s="203" t="s">
        <v>583</v>
      </c>
      <c r="B177" s="203"/>
      <c r="C177" s="261" t="s">
        <v>582</v>
      </c>
      <c r="D177" s="152">
        <f>D178</f>
        <v>0</v>
      </c>
      <c r="E177" s="152">
        <f>E178</f>
        <v>0</v>
      </c>
      <c r="F177" s="152">
        <f>F178</f>
        <v>0</v>
      </c>
      <c r="G177" s="249">
        <f t="shared" si="11"/>
        <v>0</v>
      </c>
      <c r="H177" s="250" t="e">
        <f t="shared" si="9"/>
        <v>#DIV/0!</v>
      </c>
    </row>
    <row r="178" spans="1:8" ht="25.5" hidden="1">
      <c r="A178" s="203"/>
      <c r="B178" s="203" t="s">
        <v>59</v>
      </c>
      <c r="C178" s="260" t="s">
        <v>170</v>
      </c>
      <c r="D178" s="152"/>
      <c r="E178" s="245"/>
      <c r="F178" s="152"/>
      <c r="G178" s="249">
        <v>0</v>
      </c>
      <c r="H178" s="250" t="e">
        <f t="shared" si="9"/>
        <v>#DIV/0!</v>
      </c>
    </row>
    <row r="179" spans="1:8" ht="25.5">
      <c r="A179" s="134" t="s">
        <v>511</v>
      </c>
      <c r="B179" s="185"/>
      <c r="C179" s="135" t="s">
        <v>512</v>
      </c>
      <c r="D179" s="152">
        <f>D180</f>
        <v>94</v>
      </c>
      <c r="E179" s="152">
        <f>E180</f>
        <v>23.5</v>
      </c>
      <c r="F179" s="152">
        <f>F180</f>
        <v>23.5</v>
      </c>
      <c r="G179" s="249">
        <f t="shared" si="11"/>
        <v>0</v>
      </c>
      <c r="H179" s="250">
        <f t="shared" si="9"/>
        <v>100</v>
      </c>
    </row>
    <row r="180" spans="1:8" ht="12.75">
      <c r="A180" s="185"/>
      <c r="B180" s="134" t="s">
        <v>386</v>
      </c>
      <c r="C180" s="135" t="s">
        <v>387</v>
      </c>
      <c r="D180" s="152">
        <v>94</v>
      </c>
      <c r="E180" s="291">
        <v>23.5</v>
      </c>
      <c r="F180" s="152">
        <v>23.5</v>
      </c>
      <c r="G180" s="249">
        <f t="shared" si="11"/>
        <v>0</v>
      </c>
      <c r="H180" s="250">
        <f t="shared" si="9"/>
        <v>100</v>
      </c>
    </row>
    <row r="181" spans="1:8" ht="12.75">
      <c r="A181" s="134" t="s">
        <v>227</v>
      </c>
      <c r="B181" s="134"/>
      <c r="C181" s="135" t="s">
        <v>28</v>
      </c>
      <c r="D181" s="152">
        <f>D182</f>
        <v>25</v>
      </c>
      <c r="E181" s="152">
        <f>E182</f>
        <v>25</v>
      </c>
      <c r="F181" s="152">
        <f>F182</f>
        <v>25</v>
      </c>
      <c r="G181" s="249">
        <f t="shared" si="11"/>
        <v>0</v>
      </c>
      <c r="H181" s="250">
        <f t="shared" si="9"/>
        <v>100</v>
      </c>
    </row>
    <row r="182" spans="1:8" ht="12.75">
      <c r="A182" s="185"/>
      <c r="B182" s="134" t="s">
        <v>57</v>
      </c>
      <c r="C182" s="135" t="s">
        <v>58</v>
      </c>
      <c r="D182" s="152">
        <v>25</v>
      </c>
      <c r="E182" s="245">
        <v>25</v>
      </c>
      <c r="F182" s="188">
        <v>25</v>
      </c>
      <c r="G182" s="249">
        <f t="shared" si="11"/>
        <v>0</v>
      </c>
      <c r="H182" s="250">
        <f t="shared" si="9"/>
        <v>100</v>
      </c>
    </row>
    <row r="183" spans="1:8" ht="12.75">
      <c r="A183" s="134" t="s">
        <v>609</v>
      </c>
      <c r="B183" s="134"/>
      <c r="C183" s="135" t="s">
        <v>608</v>
      </c>
      <c r="D183" s="153">
        <f>D184</f>
        <v>1.1</v>
      </c>
      <c r="E183" s="153">
        <f>E184</f>
        <v>0.3</v>
      </c>
      <c r="F183" s="152">
        <f>F184</f>
        <v>0</v>
      </c>
      <c r="G183" s="249">
        <f t="shared" si="11"/>
        <v>-0.3</v>
      </c>
      <c r="H183" s="250">
        <f t="shared" si="9"/>
        <v>0</v>
      </c>
    </row>
    <row r="184" spans="1:8" ht="25.5">
      <c r="A184" s="134"/>
      <c r="B184" s="134" t="s">
        <v>56</v>
      </c>
      <c r="C184" s="135" t="s">
        <v>198</v>
      </c>
      <c r="D184" s="152">
        <v>1.1</v>
      </c>
      <c r="E184" s="251">
        <v>0.3</v>
      </c>
      <c r="F184" s="152">
        <v>0</v>
      </c>
      <c r="G184" s="249">
        <f t="shared" si="11"/>
        <v>-0.3</v>
      </c>
      <c r="H184" s="250">
        <f t="shared" si="9"/>
        <v>0</v>
      </c>
    </row>
    <row r="185" spans="1:8" s="336" customFormat="1" ht="12.75">
      <c r="A185" s="134" t="s">
        <v>316</v>
      </c>
      <c r="B185" s="134"/>
      <c r="C185" s="135" t="s">
        <v>317</v>
      </c>
      <c r="D185" s="152">
        <f>D186</f>
        <v>200</v>
      </c>
      <c r="E185" s="152">
        <f>E186</f>
        <v>0</v>
      </c>
      <c r="F185" s="152">
        <f>F186</f>
        <v>0</v>
      </c>
      <c r="G185" s="252">
        <f t="shared" si="11"/>
        <v>0</v>
      </c>
      <c r="H185" s="253" t="e">
        <f t="shared" si="9"/>
        <v>#DIV/0!</v>
      </c>
    </row>
    <row r="186" spans="1:8" s="336" customFormat="1" ht="12.75">
      <c r="A186" s="134"/>
      <c r="B186" s="134" t="s">
        <v>57</v>
      </c>
      <c r="C186" s="135" t="s">
        <v>58</v>
      </c>
      <c r="D186" s="152">
        <v>200</v>
      </c>
      <c r="E186" s="152">
        <v>0</v>
      </c>
      <c r="F186" s="152">
        <v>0</v>
      </c>
      <c r="G186" s="252">
        <f t="shared" si="11"/>
        <v>0</v>
      </c>
      <c r="H186" s="253" t="e">
        <f t="shared" si="9"/>
        <v>#DIV/0!</v>
      </c>
    </row>
    <row r="187" spans="1:8" s="336" customFormat="1" ht="25.5">
      <c r="A187" s="134" t="s">
        <v>455</v>
      </c>
      <c r="B187" s="134"/>
      <c r="C187" s="135" t="s">
        <v>610</v>
      </c>
      <c r="D187" s="152">
        <f>D188</f>
        <v>236.4</v>
      </c>
      <c r="E187" s="152">
        <f>E188</f>
        <v>59.1</v>
      </c>
      <c r="F187" s="152">
        <f>F188</f>
        <v>0</v>
      </c>
      <c r="G187" s="252">
        <f t="shared" si="11"/>
        <v>-59.1</v>
      </c>
      <c r="H187" s="253">
        <f t="shared" si="9"/>
        <v>0</v>
      </c>
    </row>
    <row r="188" spans="1:8" s="336" customFormat="1" ht="25.5">
      <c r="A188" s="134"/>
      <c r="B188" s="134" t="s">
        <v>56</v>
      </c>
      <c r="C188" s="135" t="s">
        <v>198</v>
      </c>
      <c r="D188" s="152">
        <v>236.4</v>
      </c>
      <c r="E188" s="152">
        <v>59.1</v>
      </c>
      <c r="F188" s="152">
        <v>0</v>
      </c>
      <c r="G188" s="252">
        <f t="shared" si="11"/>
        <v>-59.1</v>
      </c>
      <c r="H188" s="253">
        <f t="shared" si="9"/>
        <v>0</v>
      </c>
    </row>
    <row r="189" spans="1:8" s="336" customFormat="1" ht="38.25">
      <c r="A189" s="134" t="s">
        <v>442</v>
      </c>
      <c r="B189" s="134"/>
      <c r="C189" s="135" t="s">
        <v>611</v>
      </c>
      <c r="D189" s="152">
        <f>D190</f>
        <v>7.6</v>
      </c>
      <c r="E189" s="152">
        <f>E190</f>
        <v>1.9</v>
      </c>
      <c r="F189" s="152">
        <f>F190</f>
        <v>0</v>
      </c>
      <c r="G189" s="252">
        <f t="shared" si="11"/>
        <v>-1.9</v>
      </c>
      <c r="H189" s="253">
        <f t="shared" si="9"/>
        <v>0</v>
      </c>
    </row>
    <row r="190" spans="1:8" s="336" customFormat="1" ht="25.5">
      <c r="A190" s="134"/>
      <c r="B190" s="134" t="s">
        <v>56</v>
      </c>
      <c r="C190" s="135" t="s">
        <v>198</v>
      </c>
      <c r="D190" s="152">
        <v>7.6</v>
      </c>
      <c r="E190" s="152">
        <v>1.9</v>
      </c>
      <c r="F190" s="152">
        <v>0</v>
      </c>
      <c r="G190" s="252">
        <f t="shared" si="11"/>
        <v>-1.9</v>
      </c>
      <c r="H190" s="253">
        <f t="shared" si="9"/>
        <v>0</v>
      </c>
    </row>
    <row r="191" spans="1:8" s="336" customFormat="1" ht="25.5" hidden="1">
      <c r="A191" s="134" t="s">
        <v>225</v>
      </c>
      <c r="B191" s="134"/>
      <c r="C191" s="135" t="s">
        <v>318</v>
      </c>
      <c r="D191" s="152">
        <f>D192+D193</f>
        <v>0</v>
      </c>
      <c r="E191" s="152">
        <f>E192+E193</f>
        <v>0</v>
      </c>
      <c r="F191" s="152">
        <f>F192+F193</f>
        <v>0</v>
      </c>
      <c r="G191" s="252">
        <f t="shared" si="11"/>
        <v>0</v>
      </c>
      <c r="H191" s="253" t="e">
        <f t="shared" si="9"/>
        <v>#DIV/0!</v>
      </c>
    </row>
    <row r="192" spans="1:8" s="336" customFormat="1" ht="25.5" hidden="1">
      <c r="A192" s="134"/>
      <c r="B192" s="134" t="s">
        <v>56</v>
      </c>
      <c r="C192" s="135" t="s">
        <v>198</v>
      </c>
      <c r="D192" s="152"/>
      <c r="E192" s="188"/>
      <c r="F192" s="152"/>
      <c r="G192" s="252">
        <f t="shared" si="11"/>
        <v>0</v>
      </c>
      <c r="H192" s="253" t="e">
        <f t="shared" si="9"/>
        <v>#DIV/0!</v>
      </c>
    </row>
    <row r="193" spans="1:8" s="336" customFormat="1" ht="12.75" hidden="1">
      <c r="A193" s="134"/>
      <c r="B193" s="134" t="s">
        <v>57</v>
      </c>
      <c r="C193" s="135" t="s">
        <v>58</v>
      </c>
      <c r="D193" s="152"/>
      <c r="E193" s="188"/>
      <c r="F193" s="215"/>
      <c r="G193" s="252">
        <f t="shared" si="11"/>
        <v>0</v>
      </c>
      <c r="H193" s="253" t="e">
        <f t="shared" si="9"/>
        <v>#DIV/0!</v>
      </c>
    </row>
    <row r="194" spans="1:8" s="336" customFormat="1" ht="25.5">
      <c r="A194" s="134" t="s">
        <v>213</v>
      </c>
      <c r="B194" s="134"/>
      <c r="C194" s="337" t="s">
        <v>124</v>
      </c>
      <c r="D194" s="152">
        <f>D195</f>
        <v>131.8</v>
      </c>
      <c r="E194" s="152">
        <f>E195</f>
        <v>33</v>
      </c>
      <c r="F194" s="152">
        <f>F195</f>
        <v>33</v>
      </c>
      <c r="G194" s="252">
        <f t="shared" si="11"/>
        <v>0</v>
      </c>
      <c r="H194" s="253">
        <f aca="true" t="shared" si="20" ref="H194:H214">F194/E194*100</f>
        <v>100</v>
      </c>
    </row>
    <row r="195" spans="1:8" s="336" customFormat="1" ht="12.75">
      <c r="A195" s="134"/>
      <c r="B195" s="134" t="s">
        <v>93</v>
      </c>
      <c r="C195" s="337" t="s">
        <v>78</v>
      </c>
      <c r="D195" s="152">
        <v>131.8</v>
      </c>
      <c r="E195" s="212">
        <v>33</v>
      </c>
      <c r="F195" s="152">
        <v>33</v>
      </c>
      <c r="G195" s="252">
        <f t="shared" si="11"/>
        <v>0</v>
      </c>
      <c r="H195" s="253">
        <f t="shared" si="20"/>
        <v>100</v>
      </c>
    </row>
    <row r="196" spans="1:8" s="336" customFormat="1" ht="27" customHeight="1">
      <c r="A196" s="134" t="s">
        <v>507</v>
      </c>
      <c r="B196" s="134"/>
      <c r="C196" s="337" t="s">
        <v>508</v>
      </c>
      <c r="D196" s="152">
        <f>D197</f>
        <v>56.9</v>
      </c>
      <c r="E196" s="152">
        <f>E197</f>
        <v>14.2</v>
      </c>
      <c r="F196" s="152">
        <f>F197</f>
        <v>14.2</v>
      </c>
      <c r="G196" s="252">
        <f t="shared" si="11"/>
        <v>0</v>
      </c>
      <c r="H196" s="253">
        <f t="shared" si="20"/>
        <v>100</v>
      </c>
    </row>
    <row r="197" spans="1:8" s="336" customFormat="1" ht="12.75">
      <c r="A197" s="134"/>
      <c r="B197" s="134" t="s">
        <v>93</v>
      </c>
      <c r="C197" s="337" t="s">
        <v>78</v>
      </c>
      <c r="D197" s="152">
        <v>56.9</v>
      </c>
      <c r="E197" s="212">
        <v>14.2</v>
      </c>
      <c r="F197" s="152">
        <v>14.2</v>
      </c>
      <c r="G197" s="252">
        <f t="shared" si="11"/>
        <v>0</v>
      </c>
      <c r="H197" s="253">
        <f t="shared" si="20"/>
        <v>100</v>
      </c>
    </row>
    <row r="198" spans="1:8" s="336" customFormat="1" ht="37.5" customHeight="1">
      <c r="A198" s="134" t="s">
        <v>509</v>
      </c>
      <c r="B198" s="134"/>
      <c r="C198" s="337" t="s">
        <v>510</v>
      </c>
      <c r="D198" s="152">
        <f>D199</f>
        <v>1016.9</v>
      </c>
      <c r="E198" s="152">
        <f>E199</f>
        <v>254.2</v>
      </c>
      <c r="F198" s="152">
        <f>F199</f>
        <v>0</v>
      </c>
      <c r="G198" s="252">
        <f t="shared" si="11"/>
        <v>-254.2</v>
      </c>
      <c r="H198" s="253">
        <f t="shared" si="20"/>
        <v>0</v>
      </c>
    </row>
    <row r="199" spans="1:8" s="336" customFormat="1" ht="12.75">
      <c r="A199" s="134"/>
      <c r="B199" s="134" t="s">
        <v>93</v>
      </c>
      <c r="C199" s="337" t="s">
        <v>78</v>
      </c>
      <c r="D199" s="152">
        <v>1016.9</v>
      </c>
      <c r="E199" s="212">
        <v>254.2</v>
      </c>
      <c r="F199" s="152">
        <v>0</v>
      </c>
      <c r="G199" s="252">
        <f t="shared" si="11"/>
        <v>-254.2</v>
      </c>
      <c r="H199" s="253">
        <f t="shared" si="20"/>
        <v>0</v>
      </c>
    </row>
    <row r="200" spans="1:8" s="336" customFormat="1" ht="25.5">
      <c r="A200" s="134" t="s">
        <v>214</v>
      </c>
      <c r="B200" s="134"/>
      <c r="C200" s="337" t="s">
        <v>472</v>
      </c>
      <c r="D200" s="152">
        <f>D201</f>
        <v>19.4</v>
      </c>
      <c r="E200" s="152">
        <f>E201</f>
        <v>4.8</v>
      </c>
      <c r="F200" s="152">
        <f>F201</f>
        <v>4.8</v>
      </c>
      <c r="G200" s="252">
        <f t="shared" si="11"/>
        <v>0</v>
      </c>
      <c r="H200" s="253">
        <f t="shared" si="20"/>
        <v>100</v>
      </c>
    </row>
    <row r="201" spans="1:8" s="336" customFormat="1" ht="12.75">
      <c r="A201" s="134"/>
      <c r="B201" s="134" t="s">
        <v>93</v>
      </c>
      <c r="C201" s="337" t="s">
        <v>78</v>
      </c>
      <c r="D201" s="152">
        <v>19.4</v>
      </c>
      <c r="E201" s="213">
        <v>4.8</v>
      </c>
      <c r="F201" s="215">
        <v>4.8</v>
      </c>
      <c r="G201" s="252">
        <f t="shared" si="11"/>
        <v>0</v>
      </c>
      <c r="H201" s="253">
        <f t="shared" si="20"/>
        <v>100</v>
      </c>
    </row>
    <row r="202" spans="1:8" s="336" customFormat="1" ht="25.5">
      <c r="A202" s="134" t="s">
        <v>215</v>
      </c>
      <c r="B202" s="134"/>
      <c r="C202" s="337" t="s">
        <v>473</v>
      </c>
      <c r="D202" s="152">
        <f>D203</f>
        <v>19.4</v>
      </c>
      <c r="E202" s="152">
        <f>E203</f>
        <v>4.8</v>
      </c>
      <c r="F202" s="152">
        <f>F203</f>
        <v>4.8</v>
      </c>
      <c r="G202" s="252">
        <f t="shared" si="11"/>
        <v>0</v>
      </c>
      <c r="H202" s="253">
        <f t="shared" si="20"/>
        <v>100</v>
      </c>
    </row>
    <row r="203" spans="1:8" s="336" customFormat="1" ht="12.75">
      <c r="A203" s="134"/>
      <c r="B203" s="134" t="s">
        <v>93</v>
      </c>
      <c r="C203" s="337" t="s">
        <v>78</v>
      </c>
      <c r="D203" s="152">
        <v>19.4</v>
      </c>
      <c r="E203" s="152">
        <v>4.8</v>
      </c>
      <c r="F203" s="152">
        <v>4.8</v>
      </c>
      <c r="G203" s="338">
        <f t="shared" si="11"/>
        <v>0</v>
      </c>
      <c r="H203" s="339">
        <f t="shared" si="20"/>
        <v>100</v>
      </c>
    </row>
    <row r="204" spans="1:8" s="336" customFormat="1" ht="38.25">
      <c r="A204" s="134" t="s">
        <v>332</v>
      </c>
      <c r="B204" s="134"/>
      <c r="C204" s="337" t="s">
        <v>331</v>
      </c>
      <c r="D204" s="184">
        <f>D205</f>
        <v>50.1</v>
      </c>
      <c r="E204" s="184">
        <f>E205</f>
        <v>10</v>
      </c>
      <c r="F204" s="184">
        <f>F205</f>
        <v>0</v>
      </c>
      <c r="G204" s="280">
        <f t="shared" si="11"/>
        <v>-10</v>
      </c>
      <c r="H204" s="340">
        <f t="shared" si="20"/>
        <v>0</v>
      </c>
    </row>
    <row r="205" spans="1:8" s="336" customFormat="1" ht="12.75">
      <c r="A205" s="134"/>
      <c r="B205" s="134" t="s">
        <v>93</v>
      </c>
      <c r="C205" s="337" t="s">
        <v>78</v>
      </c>
      <c r="D205" s="152">
        <v>50.1</v>
      </c>
      <c r="E205" s="153">
        <v>10</v>
      </c>
      <c r="F205" s="152">
        <v>0</v>
      </c>
      <c r="G205" s="280">
        <f t="shared" si="11"/>
        <v>-10</v>
      </c>
      <c r="H205" s="339">
        <f t="shared" si="20"/>
        <v>0</v>
      </c>
    </row>
    <row r="206" spans="1:8" ht="17.25" customHeight="1">
      <c r="A206" s="203" t="s">
        <v>452</v>
      </c>
      <c r="B206" s="128"/>
      <c r="C206" s="129" t="s">
        <v>471</v>
      </c>
      <c r="D206" s="152">
        <f>D207</f>
        <v>75</v>
      </c>
      <c r="E206" s="152">
        <f>E207</f>
        <v>18.8</v>
      </c>
      <c r="F206" s="152">
        <f>F207</f>
        <v>0</v>
      </c>
      <c r="G206" s="280">
        <f t="shared" si="11"/>
        <v>-18.8</v>
      </c>
      <c r="H206" s="339">
        <f t="shared" si="20"/>
        <v>0</v>
      </c>
    </row>
    <row r="207" spans="1:8" ht="12.75">
      <c r="A207" s="203"/>
      <c r="B207" s="128" t="s">
        <v>93</v>
      </c>
      <c r="C207" s="129" t="s">
        <v>78</v>
      </c>
      <c r="D207" s="152">
        <v>75</v>
      </c>
      <c r="E207" s="246">
        <v>18.8</v>
      </c>
      <c r="F207" s="246">
        <v>0</v>
      </c>
      <c r="G207" s="280">
        <f t="shared" si="11"/>
        <v>-18.8</v>
      </c>
      <c r="H207" s="339">
        <f t="shared" si="20"/>
        <v>0</v>
      </c>
    </row>
    <row r="208" spans="1:8" ht="28.5" customHeight="1">
      <c r="A208" s="134" t="s">
        <v>612</v>
      </c>
      <c r="B208" s="126"/>
      <c r="C208" s="127" t="s">
        <v>603</v>
      </c>
      <c r="D208" s="152">
        <f>D209</f>
        <v>5</v>
      </c>
      <c r="E208" s="152">
        <f>E209</f>
        <v>5</v>
      </c>
      <c r="F208" s="152">
        <f>F209</f>
        <v>0</v>
      </c>
      <c r="G208" s="280">
        <f t="shared" si="11"/>
        <v>-5</v>
      </c>
      <c r="H208" s="339">
        <f t="shared" si="20"/>
        <v>0</v>
      </c>
    </row>
    <row r="209" spans="1:8" ht="25.5">
      <c r="A209" s="134"/>
      <c r="B209" s="126" t="s">
        <v>56</v>
      </c>
      <c r="C209" s="127" t="s">
        <v>198</v>
      </c>
      <c r="D209" s="152">
        <v>5</v>
      </c>
      <c r="E209" s="246">
        <v>5</v>
      </c>
      <c r="F209" s="246">
        <v>0</v>
      </c>
      <c r="G209" s="280">
        <f t="shared" si="11"/>
        <v>-5</v>
      </c>
      <c r="H209" s="339">
        <f t="shared" si="20"/>
        <v>0</v>
      </c>
    </row>
    <row r="210" spans="1:8" ht="25.5">
      <c r="A210" s="203" t="s">
        <v>606</v>
      </c>
      <c r="B210" s="128"/>
      <c r="C210" s="131" t="s">
        <v>605</v>
      </c>
      <c r="D210" s="152">
        <f>D211</f>
        <v>45.2</v>
      </c>
      <c r="E210" s="246">
        <f>E211</f>
        <v>45.2</v>
      </c>
      <c r="F210" s="246">
        <f>F211</f>
        <v>0</v>
      </c>
      <c r="G210" s="280">
        <f t="shared" si="11"/>
        <v>-45.2</v>
      </c>
      <c r="H210" s="339">
        <f t="shared" si="20"/>
        <v>0</v>
      </c>
    </row>
    <row r="211" spans="1:8" ht="25.5">
      <c r="A211" s="203"/>
      <c r="B211" s="126" t="s">
        <v>56</v>
      </c>
      <c r="C211" s="127" t="s">
        <v>198</v>
      </c>
      <c r="D211" s="152">
        <v>45.2</v>
      </c>
      <c r="E211" s="246">
        <v>45.2</v>
      </c>
      <c r="F211" s="246">
        <v>0</v>
      </c>
      <c r="G211" s="280">
        <f t="shared" si="11"/>
        <v>-45.2</v>
      </c>
      <c r="H211" s="339">
        <f t="shared" si="20"/>
        <v>0</v>
      </c>
    </row>
    <row r="212" spans="1:8" s="336" customFormat="1" ht="25.5">
      <c r="A212" s="203" t="s">
        <v>462</v>
      </c>
      <c r="B212" s="203"/>
      <c r="C212" s="261" t="s">
        <v>458</v>
      </c>
      <c r="D212" s="152">
        <f>D213</f>
        <v>60.2</v>
      </c>
      <c r="E212" s="152">
        <f>E213</f>
        <v>19</v>
      </c>
      <c r="F212" s="152">
        <f>F213</f>
        <v>13.9</v>
      </c>
      <c r="G212" s="280">
        <f t="shared" si="11"/>
        <v>-5.1</v>
      </c>
      <c r="H212" s="339">
        <f t="shared" si="20"/>
        <v>73.2</v>
      </c>
    </row>
    <row r="213" spans="1:8" s="336" customFormat="1" ht="25.5">
      <c r="A213" s="203"/>
      <c r="B213" s="203" t="s">
        <v>459</v>
      </c>
      <c r="C213" s="260" t="s">
        <v>170</v>
      </c>
      <c r="D213" s="152">
        <v>60.2</v>
      </c>
      <c r="E213" s="246">
        <v>19</v>
      </c>
      <c r="F213" s="246">
        <v>13.9</v>
      </c>
      <c r="G213" s="280">
        <f t="shared" si="11"/>
        <v>-5.1</v>
      </c>
      <c r="H213" s="339">
        <f t="shared" si="20"/>
        <v>73.2</v>
      </c>
    </row>
    <row r="214" spans="1:8" ht="12.75">
      <c r="A214" s="185"/>
      <c r="B214" s="185"/>
      <c r="C214" s="292" t="s">
        <v>80</v>
      </c>
      <c r="D214" s="189">
        <f>D9+D29+D52+D95+D99+D143+D158+D176+D171</f>
        <v>31706.6</v>
      </c>
      <c r="E214" s="189">
        <f>E9+E29+E52+E95+E99+E143+E158+E176+E171</f>
        <v>10529.8</v>
      </c>
      <c r="F214" s="189">
        <f>F9+F29+F52+F95+F99+F143+F158+F176+F171</f>
        <v>7694</v>
      </c>
      <c r="G214" s="293">
        <f t="shared" si="11"/>
        <v>-2835.8</v>
      </c>
      <c r="H214" s="294">
        <f t="shared" si="20"/>
        <v>73.1</v>
      </c>
    </row>
    <row r="218" spans="1:8" s="139" customFormat="1" ht="12.75">
      <c r="A218" s="373"/>
      <c r="B218" s="140"/>
      <c r="C218" s="140"/>
      <c r="D218" s="207"/>
      <c r="E218" s="149"/>
      <c r="F218" s="211"/>
      <c r="G218" s="149"/>
      <c r="H218" s="149"/>
    </row>
  </sheetData>
  <sheetProtection/>
  <mergeCells count="3">
    <mergeCell ref="A4:H4"/>
    <mergeCell ref="A1:H1"/>
    <mergeCell ref="A2:H2"/>
  </mergeCells>
  <printOptions/>
  <pageMargins left="0.3937007874015748" right="0" top="0.3937007874015748" bottom="0" header="0.5118110236220472" footer="0.5118110236220472"/>
  <pageSetup fitToHeight="15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304"/>
  <sheetViews>
    <sheetView zoomScale="90" zoomScaleNormal="90" zoomScalePageLayoutView="0" workbookViewId="0" topLeftCell="A1">
      <selection activeCell="A2" sqref="A2:J2"/>
    </sheetView>
  </sheetViews>
  <sheetFormatPr defaultColWidth="9.140625" defaultRowHeight="12.75"/>
  <cols>
    <col min="1" max="1" width="9.140625" style="22" customWidth="1"/>
    <col min="2" max="2" width="6.8515625" style="22" customWidth="1"/>
    <col min="3" max="3" width="14.8515625" style="22" customWidth="1"/>
    <col min="4" max="4" width="6.421875" style="22" customWidth="1"/>
    <col min="5" max="5" width="37.140625" style="354" customWidth="1"/>
    <col min="6" max="6" width="10.7109375" style="335" customWidth="1"/>
    <col min="7" max="11" width="9.140625" style="22" customWidth="1"/>
    <col min="12" max="12" width="9.140625" style="11" customWidth="1"/>
    <col min="13" max="13" width="12.28125" style="11" customWidth="1"/>
    <col min="14" max="14" width="10.421875" style="22" customWidth="1"/>
    <col min="15" max="15" width="10.57421875" style="22" customWidth="1"/>
    <col min="16" max="16" width="10.57421875" style="11" customWidth="1"/>
    <col min="17" max="16384" width="9.140625" style="11" customWidth="1"/>
  </cols>
  <sheetData>
    <row r="1" spans="1:10" ht="12.75" customHeight="1">
      <c r="A1" s="388" t="s">
        <v>157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10" ht="20.25" customHeight="1">
      <c r="A2" s="388" t="s">
        <v>616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2:18" ht="34.5" customHeight="1">
      <c r="B3" s="387" t="s">
        <v>602</v>
      </c>
      <c r="C3" s="387"/>
      <c r="D3" s="387"/>
      <c r="E3" s="387"/>
      <c r="F3" s="387"/>
      <c r="G3" s="387"/>
      <c r="H3" s="387"/>
      <c r="I3" s="387"/>
      <c r="J3" s="387"/>
      <c r="K3" s="341"/>
      <c r="L3" s="133"/>
      <c r="M3" s="133"/>
      <c r="N3" s="133"/>
      <c r="O3" s="133"/>
      <c r="P3" s="133"/>
      <c r="R3" s="12"/>
    </row>
    <row r="4" spans="2:18" ht="16.5" customHeight="1">
      <c r="B4" s="329"/>
      <c r="C4" s="329"/>
      <c r="D4" s="329"/>
      <c r="E4" s="329"/>
      <c r="F4" s="376"/>
      <c r="G4" s="376"/>
      <c r="H4" s="376"/>
      <c r="I4" s="376"/>
      <c r="J4" s="342" t="s">
        <v>470</v>
      </c>
      <c r="K4" s="341"/>
      <c r="L4" s="133"/>
      <c r="M4" s="133"/>
      <c r="N4" s="133"/>
      <c r="O4" s="133"/>
      <c r="P4" s="133"/>
      <c r="R4" s="12"/>
    </row>
    <row r="5" spans="1:15" ht="51" customHeight="1">
      <c r="A5" s="141" t="s">
        <v>320</v>
      </c>
      <c r="B5" s="203" t="s">
        <v>87</v>
      </c>
      <c r="C5" s="203" t="s">
        <v>88</v>
      </c>
      <c r="D5" s="203" t="s">
        <v>89</v>
      </c>
      <c r="E5" s="343" t="s">
        <v>90</v>
      </c>
      <c r="F5" s="202" t="s">
        <v>138</v>
      </c>
      <c r="G5" s="30" t="s">
        <v>139</v>
      </c>
      <c r="H5" s="30" t="s">
        <v>140</v>
      </c>
      <c r="I5" s="30" t="s">
        <v>141</v>
      </c>
      <c r="J5" s="30" t="s">
        <v>142</v>
      </c>
      <c r="N5" s="11"/>
      <c r="O5" s="11"/>
    </row>
    <row r="6" spans="1:11" s="14" customFormat="1" ht="12.75">
      <c r="A6" s="344"/>
      <c r="B6" s="345" t="s">
        <v>16</v>
      </c>
      <c r="C6" s="203" t="s">
        <v>91</v>
      </c>
      <c r="D6" s="203" t="s">
        <v>92</v>
      </c>
      <c r="E6" s="30">
        <v>4</v>
      </c>
      <c r="F6" s="330">
        <v>5</v>
      </c>
      <c r="G6" s="346">
        <v>6</v>
      </c>
      <c r="H6" s="346">
        <v>7</v>
      </c>
      <c r="I6" s="346">
        <v>8</v>
      </c>
      <c r="J6" s="346">
        <v>9</v>
      </c>
      <c r="K6" s="347"/>
    </row>
    <row r="7" spans="1:11" s="14" customFormat="1" ht="21.75" customHeight="1">
      <c r="A7" s="348">
        <v>526</v>
      </c>
      <c r="B7" s="389" t="s">
        <v>359</v>
      </c>
      <c r="C7" s="390"/>
      <c r="D7" s="390"/>
      <c r="E7" s="391"/>
      <c r="F7" s="331">
        <f>F8+F94+F100+F115+F161+F241+F246+F261+F266+F284</f>
        <v>31706.6</v>
      </c>
      <c r="G7" s="331">
        <f>G8+G94+G100+G115+G161+G241+G246+G261+G266+G284</f>
        <v>10529.9</v>
      </c>
      <c r="H7" s="331">
        <f>H8+H94+H100+H115+H161+H241+H246+H261+H266+H284</f>
        <v>7694</v>
      </c>
      <c r="I7" s="349">
        <f>I289</f>
        <v>-2835.9</v>
      </c>
      <c r="J7" s="331">
        <f>J289</f>
        <v>73.1</v>
      </c>
      <c r="K7" s="347"/>
    </row>
    <row r="8" spans="1:15" ht="15" customHeight="1">
      <c r="A8" s="346"/>
      <c r="B8" s="350" t="s">
        <v>69</v>
      </c>
      <c r="C8" s="289"/>
      <c r="D8" s="289"/>
      <c r="E8" s="292" t="s">
        <v>70</v>
      </c>
      <c r="F8" s="332">
        <f>F9+F14+F56+F60+F53</f>
        <v>5482.6</v>
      </c>
      <c r="G8" s="332">
        <f>G9+G14+G56+G60+G53</f>
        <v>1503.8</v>
      </c>
      <c r="H8" s="332">
        <f>H9+H14+H56+H60+H53</f>
        <v>1050.6</v>
      </c>
      <c r="I8" s="339">
        <f>H8-G8</f>
        <v>-453.2</v>
      </c>
      <c r="J8" s="339">
        <f aca="true" t="shared" si="0" ref="J8:J123">H8/G8*100</f>
        <v>69.9</v>
      </c>
      <c r="N8" s="11"/>
      <c r="O8" s="11"/>
    </row>
    <row r="9" spans="1:15" ht="45.75" customHeight="1">
      <c r="A9" s="346"/>
      <c r="B9" s="345" t="s">
        <v>71</v>
      </c>
      <c r="C9" s="203"/>
      <c r="D9" s="203"/>
      <c r="E9" s="261" t="s">
        <v>74</v>
      </c>
      <c r="F9" s="316">
        <f>F11</f>
        <v>935.8</v>
      </c>
      <c r="G9" s="316">
        <f>G11</f>
        <v>234</v>
      </c>
      <c r="H9" s="316">
        <f>H11</f>
        <v>221.7</v>
      </c>
      <c r="I9" s="317">
        <f aca="true" t="shared" si="1" ref="I9:I112">H9-G9</f>
        <v>-12.3</v>
      </c>
      <c r="J9" s="317">
        <f t="shared" si="0"/>
        <v>94.7</v>
      </c>
      <c r="N9" s="11"/>
      <c r="O9" s="11"/>
    </row>
    <row r="10" spans="1:15" ht="55.5" customHeight="1">
      <c r="A10" s="351"/>
      <c r="B10" s="345"/>
      <c r="C10" s="203" t="s">
        <v>192</v>
      </c>
      <c r="D10" s="203"/>
      <c r="E10" s="261" t="s">
        <v>193</v>
      </c>
      <c r="F10" s="316">
        <f aca="true" t="shared" si="2" ref="F10:H12">F11</f>
        <v>935.8</v>
      </c>
      <c r="G10" s="316">
        <f t="shared" si="2"/>
        <v>234</v>
      </c>
      <c r="H10" s="316">
        <f t="shared" si="2"/>
        <v>221.7</v>
      </c>
      <c r="I10" s="317">
        <f t="shared" si="1"/>
        <v>-12.3</v>
      </c>
      <c r="J10" s="317">
        <f t="shared" si="0"/>
        <v>94.7</v>
      </c>
      <c r="N10" s="11"/>
      <c r="O10" s="11"/>
    </row>
    <row r="11" spans="1:15" ht="44.25" customHeight="1">
      <c r="A11" s="141"/>
      <c r="B11" s="345"/>
      <c r="C11" s="203" t="s">
        <v>194</v>
      </c>
      <c r="D11" s="203"/>
      <c r="E11" s="261" t="s">
        <v>310</v>
      </c>
      <c r="F11" s="316">
        <f t="shared" si="2"/>
        <v>935.8</v>
      </c>
      <c r="G11" s="316">
        <f t="shared" si="2"/>
        <v>234</v>
      </c>
      <c r="H11" s="316">
        <f t="shared" si="2"/>
        <v>221.7</v>
      </c>
      <c r="I11" s="317">
        <f t="shared" si="1"/>
        <v>-12.3</v>
      </c>
      <c r="J11" s="317">
        <f t="shared" si="0"/>
        <v>94.7</v>
      </c>
      <c r="N11" s="11"/>
      <c r="O11" s="11"/>
    </row>
    <row r="12" spans="1:15" ht="19.5" customHeight="1">
      <c r="A12" s="346"/>
      <c r="B12" s="345"/>
      <c r="C12" s="203" t="s">
        <v>195</v>
      </c>
      <c r="D12" s="203"/>
      <c r="E12" s="261" t="s">
        <v>75</v>
      </c>
      <c r="F12" s="316">
        <f t="shared" si="2"/>
        <v>935.8</v>
      </c>
      <c r="G12" s="316">
        <f t="shared" si="2"/>
        <v>234</v>
      </c>
      <c r="H12" s="316">
        <f t="shared" si="2"/>
        <v>221.7</v>
      </c>
      <c r="I12" s="317">
        <f t="shared" si="1"/>
        <v>-12.3</v>
      </c>
      <c r="J12" s="317">
        <f t="shared" si="0"/>
        <v>94.7</v>
      </c>
      <c r="N12" s="11"/>
      <c r="O12" s="11"/>
    </row>
    <row r="13" spans="1:15" ht="80.25" customHeight="1">
      <c r="A13" s="351"/>
      <c r="B13" s="345"/>
      <c r="C13" s="203"/>
      <c r="D13" s="203" t="s">
        <v>55</v>
      </c>
      <c r="E13" s="261" t="s">
        <v>137</v>
      </c>
      <c r="F13" s="316">
        <v>935.8</v>
      </c>
      <c r="G13" s="316">
        <v>234</v>
      </c>
      <c r="H13" s="316">
        <v>221.7</v>
      </c>
      <c r="I13" s="317">
        <f t="shared" si="1"/>
        <v>-12.3</v>
      </c>
      <c r="J13" s="317">
        <f t="shared" si="0"/>
        <v>94.7</v>
      </c>
      <c r="N13" s="11"/>
      <c r="O13" s="11"/>
    </row>
    <row r="14" spans="1:15" ht="63.75">
      <c r="A14" s="352"/>
      <c r="B14" s="345" t="s">
        <v>76</v>
      </c>
      <c r="C14" s="203"/>
      <c r="D14" s="203"/>
      <c r="E14" s="261" t="s">
        <v>77</v>
      </c>
      <c r="F14" s="316">
        <f>F15+F34+F38</f>
        <v>2763.8</v>
      </c>
      <c r="G14" s="316">
        <f>G15+G34+G38</f>
        <v>759</v>
      </c>
      <c r="H14" s="316">
        <f>H15+H34+H38</f>
        <v>650.3</v>
      </c>
      <c r="I14" s="317">
        <f t="shared" si="1"/>
        <v>-108.7</v>
      </c>
      <c r="J14" s="317">
        <f t="shared" si="0"/>
        <v>85.7</v>
      </c>
      <c r="N14" s="11"/>
      <c r="O14" s="11"/>
    </row>
    <row r="15" spans="1:15" ht="58.5" customHeight="1">
      <c r="A15" s="346"/>
      <c r="B15" s="345"/>
      <c r="C15" s="203" t="s">
        <v>192</v>
      </c>
      <c r="D15" s="203"/>
      <c r="E15" s="261" t="s">
        <v>193</v>
      </c>
      <c r="F15" s="316">
        <f>F16+F23</f>
        <v>2567.5</v>
      </c>
      <c r="G15" s="316">
        <f>G16+G23</f>
        <v>709.9</v>
      </c>
      <c r="H15" s="316">
        <f>H16+H23</f>
        <v>603.1</v>
      </c>
      <c r="I15" s="317">
        <f t="shared" si="1"/>
        <v>-106.8</v>
      </c>
      <c r="J15" s="317">
        <f t="shared" si="0"/>
        <v>85</v>
      </c>
      <c r="N15" s="11"/>
      <c r="O15" s="11"/>
    </row>
    <row r="16" spans="1:15" ht="45" customHeight="1">
      <c r="A16" s="141"/>
      <c r="B16" s="345"/>
      <c r="C16" s="203" t="s">
        <v>194</v>
      </c>
      <c r="D16" s="203"/>
      <c r="E16" s="261" t="s">
        <v>310</v>
      </c>
      <c r="F16" s="316">
        <f>F17+F21</f>
        <v>2474.9</v>
      </c>
      <c r="G16" s="316">
        <f>G17+G21</f>
        <v>686.9</v>
      </c>
      <c r="H16" s="316">
        <f>H17+H21</f>
        <v>580.1</v>
      </c>
      <c r="I16" s="317">
        <f t="shared" si="1"/>
        <v>-106.8</v>
      </c>
      <c r="J16" s="317">
        <f t="shared" si="0"/>
        <v>84.5</v>
      </c>
      <c r="N16" s="11"/>
      <c r="O16" s="11"/>
    </row>
    <row r="17" spans="1:15" ht="27" customHeight="1">
      <c r="A17" s="346"/>
      <c r="B17" s="345"/>
      <c r="C17" s="203" t="s">
        <v>196</v>
      </c>
      <c r="D17" s="203"/>
      <c r="E17" s="261" t="s">
        <v>197</v>
      </c>
      <c r="F17" s="316">
        <f>F18+F19+F20</f>
        <v>2471.6</v>
      </c>
      <c r="G17" s="316">
        <f>G18+G19+G20</f>
        <v>686.1</v>
      </c>
      <c r="H17" s="316">
        <f>H18+H19+H20</f>
        <v>580.1</v>
      </c>
      <c r="I17" s="317">
        <f t="shared" si="1"/>
        <v>-106</v>
      </c>
      <c r="J17" s="317">
        <f t="shared" si="0"/>
        <v>84.6</v>
      </c>
      <c r="N17" s="11"/>
      <c r="O17" s="11"/>
    </row>
    <row r="18" spans="1:15" ht="76.5">
      <c r="A18" s="352"/>
      <c r="B18" s="345"/>
      <c r="C18" s="203"/>
      <c r="D18" s="203" t="s">
        <v>55</v>
      </c>
      <c r="E18" s="261" t="s">
        <v>137</v>
      </c>
      <c r="F18" s="316">
        <v>2015</v>
      </c>
      <c r="G18" s="316">
        <v>503.8</v>
      </c>
      <c r="H18" s="316">
        <v>484.9</v>
      </c>
      <c r="I18" s="317">
        <f t="shared" si="1"/>
        <v>-18.9</v>
      </c>
      <c r="J18" s="317">
        <f t="shared" si="0"/>
        <v>96.2</v>
      </c>
      <c r="N18" s="11"/>
      <c r="O18" s="11"/>
    </row>
    <row r="19" spans="1:15" ht="38.25">
      <c r="A19" s="141"/>
      <c r="B19" s="345"/>
      <c r="C19" s="203"/>
      <c r="D19" s="203" t="s">
        <v>56</v>
      </c>
      <c r="E19" s="261" t="s">
        <v>198</v>
      </c>
      <c r="F19" s="316">
        <v>432.9</v>
      </c>
      <c r="G19" s="316">
        <v>174.8</v>
      </c>
      <c r="H19" s="316">
        <v>95.2</v>
      </c>
      <c r="I19" s="317">
        <f t="shared" si="1"/>
        <v>-79.6</v>
      </c>
      <c r="J19" s="317">
        <f t="shared" si="0"/>
        <v>54.5</v>
      </c>
      <c r="N19" s="11"/>
      <c r="O19" s="11"/>
    </row>
    <row r="20" spans="1:15" ht="18.75" customHeight="1">
      <c r="A20" s="346"/>
      <c r="B20" s="345"/>
      <c r="C20" s="203"/>
      <c r="D20" s="203" t="s">
        <v>57</v>
      </c>
      <c r="E20" s="261" t="s">
        <v>58</v>
      </c>
      <c r="F20" s="316">
        <v>23.7</v>
      </c>
      <c r="G20" s="316">
        <v>7.5</v>
      </c>
      <c r="H20" s="316">
        <v>0</v>
      </c>
      <c r="I20" s="317">
        <f t="shared" si="1"/>
        <v>-7.5</v>
      </c>
      <c r="J20" s="317">
        <f t="shared" si="0"/>
        <v>0</v>
      </c>
      <c r="N20" s="11"/>
      <c r="O20" s="11"/>
    </row>
    <row r="21" spans="1:15" ht="27" customHeight="1">
      <c r="A21" s="346"/>
      <c r="B21" s="345"/>
      <c r="C21" s="203" t="s">
        <v>457</v>
      </c>
      <c r="D21" s="203"/>
      <c r="E21" s="261" t="s">
        <v>95</v>
      </c>
      <c r="F21" s="316">
        <f>F22</f>
        <v>3.3</v>
      </c>
      <c r="G21" s="316">
        <f>G22</f>
        <v>0.8</v>
      </c>
      <c r="H21" s="316">
        <f>H22</f>
        <v>0</v>
      </c>
      <c r="I21" s="317">
        <f t="shared" si="1"/>
        <v>-0.8</v>
      </c>
      <c r="J21" s="317">
        <f t="shared" si="0"/>
        <v>0</v>
      </c>
      <c r="N21" s="11"/>
      <c r="O21" s="11"/>
    </row>
    <row r="22" spans="1:15" ht="42" customHeight="1">
      <c r="A22" s="351"/>
      <c r="B22" s="345"/>
      <c r="C22" s="203"/>
      <c r="D22" s="203" t="s">
        <v>56</v>
      </c>
      <c r="E22" s="261" t="s">
        <v>198</v>
      </c>
      <c r="F22" s="316">
        <v>3.3</v>
      </c>
      <c r="G22" s="316">
        <v>0.8</v>
      </c>
      <c r="H22" s="316">
        <v>0</v>
      </c>
      <c r="I22" s="317">
        <f t="shared" si="1"/>
        <v>-0.8</v>
      </c>
      <c r="J22" s="317">
        <f t="shared" si="0"/>
        <v>0</v>
      </c>
      <c r="N22" s="11"/>
      <c r="O22" s="11"/>
    </row>
    <row r="23" spans="1:15" ht="26.25" customHeight="1">
      <c r="A23" s="352"/>
      <c r="B23" s="345"/>
      <c r="C23" s="203" t="s">
        <v>199</v>
      </c>
      <c r="D23" s="203"/>
      <c r="E23" s="261" t="s">
        <v>360</v>
      </c>
      <c r="F23" s="316">
        <f>F24+F26+F28+F30+F32</f>
        <v>92.6</v>
      </c>
      <c r="G23" s="316">
        <f>G24+G26+G28+G30+G32</f>
        <v>23</v>
      </c>
      <c r="H23" s="316">
        <f>H24+H26+H28+H30+H32</f>
        <v>23</v>
      </c>
      <c r="I23" s="317">
        <f t="shared" si="1"/>
        <v>0</v>
      </c>
      <c r="J23" s="317">
        <f t="shared" si="0"/>
        <v>100</v>
      </c>
      <c r="K23" s="353"/>
      <c r="N23" s="11"/>
      <c r="O23" s="11"/>
    </row>
    <row r="24" spans="1:10" s="22" customFormat="1" ht="44.25" customHeight="1">
      <c r="A24" s="346"/>
      <c r="B24" s="345"/>
      <c r="C24" s="203" t="s">
        <v>200</v>
      </c>
      <c r="D24" s="203"/>
      <c r="E24" s="261" t="s">
        <v>72</v>
      </c>
      <c r="F24" s="316">
        <f>F25</f>
        <v>92.6</v>
      </c>
      <c r="G24" s="316">
        <f>G25</f>
        <v>23</v>
      </c>
      <c r="H24" s="316">
        <f>H25</f>
        <v>23</v>
      </c>
      <c r="I24" s="317">
        <f t="shared" si="1"/>
        <v>0</v>
      </c>
      <c r="J24" s="317">
        <f t="shared" si="0"/>
        <v>100</v>
      </c>
    </row>
    <row r="25" spans="1:10" s="22" customFormat="1" ht="12.75">
      <c r="A25" s="346"/>
      <c r="B25" s="345"/>
      <c r="C25" s="203"/>
      <c r="D25" s="203" t="s">
        <v>93</v>
      </c>
      <c r="E25" s="260" t="s">
        <v>78</v>
      </c>
      <c r="F25" s="316">
        <v>92.6</v>
      </c>
      <c r="G25" s="316">
        <v>23</v>
      </c>
      <c r="H25" s="316">
        <v>23</v>
      </c>
      <c r="I25" s="317">
        <f t="shared" si="1"/>
        <v>0</v>
      </c>
      <c r="J25" s="317">
        <f t="shared" si="0"/>
        <v>100</v>
      </c>
    </row>
    <row r="26" spans="1:15" ht="25.5" hidden="1">
      <c r="A26" s="346"/>
      <c r="B26" s="345"/>
      <c r="C26" s="203" t="s">
        <v>201</v>
      </c>
      <c r="D26" s="203"/>
      <c r="E26" s="261" t="s">
        <v>12</v>
      </c>
      <c r="F26" s="316">
        <f>F27</f>
        <v>0</v>
      </c>
      <c r="G26" s="316">
        <f>G27</f>
        <v>0</v>
      </c>
      <c r="H26" s="316">
        <f>H27</f>
        <v>0</v>
      </c>
      <c r="I26" s="317">
        <f t="shared" si="1"/>
        <v>0</v>
      </c>
      <c r="J26" s="317" t="e">
        <f t="shared" si="0"/>
        <v>#DIV/0!</v>
      </c>
      <c r="N26" s="11"/>
      <c r="O26" s="11"/>
    </row>
    <row r="27" spans="1:15" ht="12.75" hidden="1">
      <c r="A27" s="346"/>
      <c r="B27" s="345"/>
      <c r="C27" s="203"/>
      <c r="D27" s="203" t="s">
        <v>93</v>
      </c>
      <c r="E27" s="260" t="s">
        <v>78</v>
      </c>
      <c r="F27" s="316"/>
      <c r="G27" s="316"/>
      <c r="H27" s="316"/>
      <c r="I27" s="317">
        <f t="shared" si="1"/>
        <v>0</v>
      </c>
      <c r="J27" s="317" t="e">
        <f t="shared" si="0"/>
        <v>#DIV/0!</v>
      </c>
      <c r="N27" s="11"/>
      <c r="O27" s="11"/>
    </row>
    <row r="28" spans="1:15" ht="38.25" hidden="1">
      <c r="A28" s="346"/>
      <c r="B28" s="345"/>
      <c r="C28" s="203" t="s">
        <v>202</v>
      </c>
      <c r="D28" s="203"/>
      <c r="E28" s="261" t="s">
        <v>203</v>
      </c>
      <c r="F28" s="316">
        <f>F29</f>
        <v>0</v>
      </c>
      <c r="G28" s="316">
        <f>G29</f>
        <v>0</v>
      </c>
      <c r="H28" s="316">
        <f>H29</f>
        <v>0</v>
      </c>
      <c r="I28" s="317">
        <f t="shared" si="1"/>
        <v>0</v>
      </c>
      <c r="J28" s="317" t="e">
        <f t="shared" si="0"/>
        <v>#DIV/0!</v>
      </c>
      <c r="N28" s="11"/>
      <c r="O28" s="11"/>
    </row>
    <row r="29" spans="1:15" ht="12.75" hidden="1">
      <c r="A29" s="352"/>
      <c r="B29" s="345"/>
      <c r="C29" s="203"/>
      <c r="D29" s="203" t="s">
        <v>93</v>
      </c>
      <c r="E29" s="260" t="s">
        <v>78</v>
      </c>
      <c r="F29" s="316">
        <v>0</v>
      </c>
      <c r="G29" s="316">
        <v>0</v>
      </c>
      <c r="H29" s="316">
        <v>0</v>
      </c>
      <c r="I29" s="317">
        <f t="shared" si="1"/>
        <v>0</v>
      </c>
      <c r="J29" s="317" t="e">
        <f t="shared" si="0"/>
        <v>#DIV/0!</v>
      </c>
      <c r="N29" s="11"/>
      <c r="O29" s="11"/>
    </row>
    <row r="30" spans="1:15" ht="51" hidden="1">
      <c r="A30" s="346"/>
      <c r="B30" s="345"/>
      <c r="C30" s="203" t="s">
        <v>204</v>
      </c>
      <c r="D30" s="203"/>
      <c r="E30" s="261" t="s">
        <v>205</v>
      </c>
      <c r="F30" s="316">
        <f>F31</f>
        <v>0</v>
      </c>
      <c r="G30" s="316">
        <f>G31</f>
        <v>0</v>
      </c>
      <c r="H30" s="316">
        <f>H31</f>
        <v>0</v>
      </c>
      <c r="I30" s="317">
        <f t="shared" si="1"/>
        <v>0</v>
      </c>
      <c r="J30" s="317" t="e">
        <f t="shared" si="0"/>
        <v>#DIV/0!</v>
      </c>
      <c r="N30" s="11"/>
      <c r="O30" s="11"/>
    </row>
    <row r="31" spans="1:15" ht="12.75" hidden="1">
      <c r="A31" s="351"/>
      <c r="B31" s="345"/>
      <c r="C31" s="203"/>
      <c r="D31" s="203" t="s">
        <v>93</v>
      </c>
      <c r="E31" s="260" t="s">
        <v>78</v>
      </c>
      <c r="F31" s="316">
        <v>0</v>
      </c>
      <c r="G31" s="316">
        <v>0</v>
      </c>
      <c r="H31" s="316">
        <v>0</v>
      </c>
      <c r="I31" s="317">
        <f t="shared" si="1"/>
        <v>0</v>
      </c>
      <c r="J31" s="317" t="e">
        <f t="shared" si="0"/>
        <v>#DIV/0!</v>
      </c>
      <c r="N31" s="11"/>
      <c r="O31" s="11"/>
    </row>
    <row r="32" spans="1:15" ht="51" hidden="1">
      <c r="A32" s="352"/>
      <c r="B32" s="345"/>
      <c r="C32" s="203" t="s">
        <v>206</v>
      </c>
      <c r="D32" s="203"/>
      <c r="E32" s="260" t="s">
        <v>207</v>
      </c>
      <c r="F32" s="316">
        <f>F33</f>
        <v>0</v>
      </c>
      <c r="G32" s="316">
        <f>G33</f>
        <v>0</v>
      </c>
      <c r="H32" s="316">
        <f>H33</f>
        <v>0</v>
      </c>
      <c r="I32" s="317">
        <f t="shared" si="1"/>
        <v>0</v>
      </c>
      <c r="J32" s="317" t="e">
        <f t="shared" si="0"/>
        <v>#DIV/0!</v>
      </c>
      <c r="N32" s="11"/>
      <c r="O32" s="11"/>
    </row>
    <row r="33" spans="1:15" ht="12.75" hidden="1">
      <c r="A33" s="141"/>
      <c r="B33" s="345"/>
      <c r="C33" s="203"/>
      <c r="D33" s="203" t="s">
        <v>93</v>
      </c>
      <c r="E33" s="260" t="s">
        <v>78</v>
      </c>
      <c r="F33" s="316"/>
      <c r="G33" s="316"/>
      <c r="H33" s="316"/>
      <c r="I33" s="317">
        <f t="shared" si="1"/>
        <v>0</v>
      </c>
      <c r="J33" s="317" t="e">
        <f t="shared" si="0"/>
        <v>#DIV/0!</v>
      </c>
      <c r="N33" s="11"/>
      <c r="O33" s="11"/>
    </row>
    <row r="34" spans="1:15" ht="38.25" hidden="1">
      <c r="A34" s="141"/>
      <c r="B34" s="345"/>
      <c r="C34" s="203" t="s">
        <v>208</v>
      </c>
      <c r="D34" s="203"/>
      <c r="E34" s="260" t="s">
        <v>231</v>
      </c>
      <c r="F34" s="316">
        <f>F35</f>
        <v>0</v>
      </c>
      <c r="G34" s="316">
        <f aca="true" t="shared" si="3" ref="F34:H36">G35</f>
        <v>0</v>
      </c>
      <c r="H34" s="316">
        <f t="shared" si="3"/>
        <v>0</v>
      </c>
      <c r="I34" s="317">
        <f t="shared" si="1"/>
        <v>0</v>
      </c>
      <c r="J34" s="317" t="e">
        <f t="shared" si="0"/>
        <v>#DIV/0!</v>
      </c>
      <c r="N34" s="11"/>
      <c r="O34" s="11"/>
    </row>
    <row r="35" spans="1:15" ht="25.5" hidden="1">
      <c r="A35" s="346"/>
      <c r="B35" s="345"/>
      <c r="C35" s="203" t="s">
        <v>209</v>
      </c>
      <c r="D35" s="203"/>
      <c r="E35" s="260" t="s">
        <v>360</v>
      </c>
      <c r="F35" s="316">
        <f t="shared" si="3"/>
        <v>0</v>
      </c>
      <c r="G35" s="317">
        <f t="shared" si="3"/>
        <v>0</v>
      </c>
      <c r="H35" s="317">
        <f t="shared" si="3"/>
        <v>0</v>
      </c>
      <c r="I35" s="317">
        <f t="shared" si="1"/>
        <v>0</v>
      </c>
      <c r="J35" s="317" t="e">
        <f t="shared" si="0"/>
        <v>#DIV/0!</v>
      </c>
      <c r="N35" s="11"/>
      <c r="O35" s="11"/>
    </row>
    <row r="36" spans="1:15" ht="38.25" hidden="1">
      <c r="A36" s="346"/>
      <c r="B36" s="345"/>
      <c r="C36" s="203" t="s">
        <v>210</v>
      </c>
      <c r="D36" s="203"/>
      <c r="E36" s="260" t="s">
        <v>361</v>
      </c>
      <c r="F36" s="316">
        <f t="shared" si="3"/>
        <v>0</v>
      </c>
      <c r="G36" s="317">
        <f t="shared" si="3"/>
        <v>0</v>
      </c>
      <c r="H36" s="317">
        <f t="shared" si="3"/>
        <v>0</v>
      </c>
      <c r="I36" s="317">
        <f t="shared" si="1"/>
        <v>0</v>
      </c>
      <c r="J36" s="317" t="e">
        <f t="shared" si="0"/>
        <v>#DIV/0!</v>
      </c>
      <c r="N36" s="11"/>
      <c r="O36" s="11"/>
    </row>
    <row r="37" spans="1:15" ht="12.75" hidden="1">
      <c r="A37" s="352"/>
      <c r="B37" s="345"/>
      <c r="C37" s="203"/>
      <c r="D37" s="203" t="s">
        <v>93</v>
      </c>
      <c r="E37" s="260" t="s">
        <v>78</v>
      </c>
      <c r="F37" s="316"/>
      <c r="G37" s="316"/>
      <c r="H37" s="316"/>
      <c r="I37" s="317">
        <f t="shared" si="1"/>
        <v>0</v>
      </c>
      <c r="J37" s="317" t="e">
        <f t="shared" si="0"/>
        <v>#DIV/0!</v>
      </c>
      <c r="N37" s="11"/>
      <c r="O37" s="11"/>
    </row>
    <row r="38" spans="1:15" ht="25.5">
      <c r="A38" s="141"/>
      <c r="B38" s="345"/>
      <c r="C38" s="203" t="s">
        <v>211</v>
      </c>
      <c r="D38" s="203"/>
      <c r="E38" s="260" t="s">
        <v>212</v>
      </c>
      <c r="F38" s="316">
        <f>F43+F47+F49+F51+F39+F41+F45</f>
        <v>196.3</v>
      </c>
      <c r="G38" s="316">
        <f>G43+G47+G49+G51+G39+G41+G45</f>
        <v>49.1</v>
      </c>
      <c r="H38" s="316">
        <f>H43+H47+H49+H51+H39+H41+H45</f>
        <v>47.2</v>
      </c>
      <c r="I38" s="317">
        <f t="shared" si="1"/>
        <v>-1.9</v>
      </c>
      <c r="J38" s="317">
        <f t="shared" si="0"/>
        <v>96.1</v>
      </c>
      <c r="N38" s="11"/>
      <c r="O38" s="11"/>
    </row>
    <row r="39" spans="1:15" ht="76.5">
      <c r="A39" s="141"/>
      <c r="B39" s="345"/>
      <c r="C39" s="203" t="s">
        <v>442</v>
      </c>
      <c r="D39" s="203"/>
      <c r="E39" s="260" t="s">
        <v>347</v>
      </c>
      <c r="F39" s="316">
        <f>F40</f>
        <v>7.6</v>
      </c>
      <c r="G39" s="316">
        <f>G40</f>
        <v>1.9</v>
      </c>
      <c r="H39" s="316">
        <f>H40</f>
        <v>0</v>
      </c>
      <c r="I39" s="317">
        <f t="shared" si="1"/>
        <v>-1.9</v>
      </c>
      <c r="J39" s="317">
        <f t="shared" si="0"/>
        <v>0</v>
      </c>
      <c r="N39" s="11"/>
      <c r="O39" s="11"/>
    </row>
    <row r="40" spans="1:15" ht="38.25">
      <c r="A40" s="141"/>
      <c r="B40" s="345"/>
      <c r="C40" s="203"/>
      <c r="D40" s="203" t="s">
        <v>56</v>
      </c>
      <c r="E40" s="260" t="s">
        <v>198</v>
      </c>
      <c r="F40" s="316">
        <v>7.6</v>
      </c>
      <c r="G40" s="316">
        <v>1.9</v>
      </c>
      <c r="H40" s="316">
        <v>0</v>
      </c>
      <c r="I40" s="317">
        <f t="shared" si="1"/>
        <v>-1.9</v>
      </c>
      <c r="J40" s="317">
        <f t="shared" si="0"/>
        <v>0</v>
      </c>
      <c r="N40" s="11"/>
      <c r="O40" s="11"/>
    </row>
    <row r="41" spans="1:15" ht="25.5" hidden="1">
      <c r="A41" s="141"/>
      <c r="B41" s="345"/>
      <c r="C41" s="203" t="s">
        <v>373</v>
      </c>
      <c r="D41" s="203"/>
      <c r="E41" s="260" t="s">
        <v>197</v>
      </c>
      <c r="F41" s="316">
        <f>F42</f>
        <v>0</v>
      </c>
      <c r="G41" s="316">
        <f>G42</f>
        <v>0</v>
      </c>
      <c r="H41" s="316">
        <f>H42</f>
        <v>0</v>
      </c>
      <c r="I41" s="317">
        <f t="shared" si="1"/>
        <v>0</v>
      </c>
      <c r="J41" s="317" t="e">
        <f t="shared" si="0"/>
        <v>#DIV/0!</v>
      </c>
      <c r="N41" s="11"/>
      <c r="O41" s="11"/>
    </row>
    <row r="42" spans="1:15" ht="12.75" hidden="1">
      <c r="A42" s="141"/>
      <c r="B42" s="345"/>
      <c r="C42" s="203"/>
      <c r="D42" s="203" t="s">
        <v>57</v>
      </c>
      <c r="E42" s="260" t="s">
        <v>58</v>
      </c>
      <c r="F42" s="316">
        <v>0</v>
      </c>
      <c r="G42" s="316">
        <v>0</v>
      </c>
      <c r="H42" s="316">
        <v>0</v>
      </c>
      <c r="I42" s="317">
        <f t="shared" si="1"/>
        <v>0</v>
      </c>
      <c r="J42" s="317" t="e">
        <f t="shared" si="0"/>
        <v>#DIV/0!</v>
      </c>
      <c r="N42" s="11"/>
      <c r="O42" s="11"/>
    </row>
    <row r="43" spans="1:15" ht="38.25">
      <c r="A43" s="141"/>
      <c r="B43" s="345"/>
      <c r="C43" s="203" t="s">
        <v>213</v>
      </c>
      <c r="D43" s="203"/>
      <c r="E43" s="260" t="s">
        <v>124</v>
      </c>
      <c r="F43" s="316">
        <f>F44</f>
        <v>131.8</v>
      </c>
      <c r="G43" s="316">
        <f>G44</f>
        <v>33</v>
      </c>
      <c r="H43" s="316">
        <f>H44</f>
        <v>33</v>
      </c>
      <c r="I43" s="317">
        <f t="shared" si="1"/>
        <v>0</v>
      </c>
      <c r="J43" s="317">
        <f t="shared" si="0"/>
        <v>100</v>
      </c>
      <c r="N43" s="11"/>
      <c r="O43" s="11"/>
    </row>
    <row r="44" spans="1:15" ht="12.75">
      <c r="A44" s="141"/>
      <c r="B44" s="345"/>
      <c r="C44" s="203"/>
      <c r="D44" s="203" t="s">
        <v>93</v>
      </c>
      <c r="E44" s="260" t="s">
        <v>78</v>
      </c>
      <c r="F44" s="316">
        <v>131.8</v>
      </c>
      <c r="G44" s="316">
        <v>33</v>
      </c>
      <c r="H44" s="316">
        <v>33</v>
      </c>
      <c r="I44" s="317">
        <f t="shared" si="1"/>
        <v>0</v>
      </c>
      <c r="J44" s="317">
        <f t="shared" si="0"/>
        <v>100</v>
      </c>
      <c r="N44" s="11"/>
      <c r="O44" s="11"/>
    </row>
    <row r="45" spans="1:15" ht="38.25">
      <c r="A45" s="141"/>
      <c r="B45" s="345"/>
      <c r="C45" s="203" t="s">
        <v>507</v>
      </c>
      <c r="D45" s="203"/>
      <c r="E45" s="260" t="s">
        <v>508</v>
      </c>
      <c r="F45" s="316">
        <f>F46</f>
        <v>56.9</v>
      </c>
      <c r="G45" s="316">
        <f>G46</f>
        <v>14.2</v>
      </c>
      <c r="H45" s="316">
        <f>H46</f>
        <v>14.2</v>
      </c>
      <c r="I45" s="317">
        <f t="shared" si="1"/>
        <v>0</v>
      </c>
      <c r="J45" s="317">
        <f t="shared" si="0"/>
        <v>100</v>
      </c>
      <c r="N45" s="11"/>
      <c r="O45" s="11"/>
    </row>
    <row r="46" spans="1:15" ht="12.75">
      <c r="A46" s="141"/>
      <c r="B46" s="345"/>
      <c r="C46" s="203"/>
      <c r="D46" s="203" t="s">
        <v>93</v>
      </c>
      <c r="E46" s="260" t="s">
        <v>78</v>
      </c>
      <c r="F46" s="316">
        <v>56.9</v>
      </c>
      <c r="G46" s="316">
        <v>14.2</v>
      </c>
      <c r="H46" s="316">
        <v>14.2</v>
      </c>
      <c r="I46" s="317">
        <f t="shared" si="1"/>
        <v>0</v>
      </c>
      <c r="J46" s="317">
        <f t="shared" si="0"/>
        <v>100</v>
      </c>
      <c r="N46" s="11"/>
      <c r="O46" s="11"/>
    </row>
    <row r="47" spans="1:15" ht="38.25" hidden="1">
      <c r="A47" s="346"/>
      <c r="B47" s="345"/>
      <c r="C47" s="203" t="s">
        <v>214</v>
      </c>
      <c r="D47" s="203"/>
      <c r="E47" s="260" t="s">
        <v>472</v>
      </c>
      <c r="F47" s="316">
        <f>F48</f>
        <v>0</v>
      </c>
      <c r="G47" s="316">
        <f>G48</f>
        <v>0</v>
      </c>
      <c r="H47" s="316">
        <f>H48</f>
        <v>0</v>
      </c>
      <c r="I47" s="317">
        <f t="shared" si="1"/>
        <v>0</v>
      </c>
      <c r="J47" s="317" t="e">
        <f t="shared" si="0"/>
        <v>#DIV/0!</v>
      </c>
      <c r="N47" s="11"/>
      <c r="O47" s="11"/>
    </row>
    <row r="48" spans="1:15" ht="12.75" hidden="1">
      <c r="A48" s="346"/>
      <c r="B48" s="345"/>
      <c r="C48" s="203"/>
      <c r="D48" s="203" t="s">
        <v>93</v>
      </c>
      <c r="E48" s="260" t="s">
        <v>78</v>
      </c>
      <c r="F48" s="316"/>
      <c r="G48" s="316"/>
      <c r="H48" s="316"/>
      <c r="I48" s="317">
        <f t="shared" si="1"/>
        <v>0</v>
      </c>
      <c r="J48" s="317" t="e">
        <f t="shared" si="0"/>
        <v>#DIV/0!</v>
      </c>
      <c r="N48" s="11"/>
      <c r="O48" s="11"/>
    </row>
    <row r="49" spans="1:15" ht="38.25" hidden="1">
      <c r="A49" s="346"/>
      <c r="B49" s="345"/>
      <c r="C49" s="203" t="s">
        <v>215</v>
      </c>
      <c r="D49" s="203"/>
      <c r="E49" s="260" t="s">
        <v>473</v>
      </c>
      <c r="F49" s="316">
        <f>F50</f>
        <v>0</v>
      </c>
      <c r="G49" s="317">
        <f>G50</f>
        <v>0</v>
      </c>
      <c r="H49" s="317">
        <f>H50</f>
        <v>0</v>
      </c>
      <c r="I49" s="317">
        <f t="shared" si="1"/>
        <v>0</v>
      </c>
      <c r="J49" s="317" t="e">
        <f t="shared" si="0"/>
        <v>#DIV/0!</v>
      </c>
      <c r="N49" s="11"/>
      <c r="O49" s="11"/>
    </row>
    <row r="50" spans="1:15" ht="12.75" hidden="1">
      <c r="A50" s="351"/>
      <c r="B50" s="345"/>
      <c r="C50" s="203"/>
      <c r="D50" s="203" t="s">
        <v>93</v>
      </c>
      <c r="E50" s="260" t="s">
        <v>78</v>
      </c>
      <c r="F50" s="316"/>
      <c r="G50" s="316"/>
      <c r="H50" s="316"/>
      <c r="I50" s="317">
        <f t="shared" si="1"/>
        <v>0</v>
      </c>
      <c r="J50" s="317" t="e">
        <f t="shared" si="0"/>
        <v>#DIV/0!</v>
      </c>
      <c r="N50" s="11"/>
      <c r="O50" s="11"/>
    </row>
    <row r="51" spans="1:15" ht="51" hidden="1">
      <c r="A51" s="352"/>
      <c r="B51" s="345"/>
      <c r="C51" s="203" t="s">
        <v>332</v>
      </c>
      <c r="D51" s="203"/>
      <c r="E51" s="260" t="s">
        <v>331</v>
      </c>
      <c r="F51" s="316">
        <f>F52</f>
        <v>0</v>
      </c>
      <c r="G51" s="317">
        <f>G52</f>
        <v>0</v>
      </c>
      <c r="H51" s="317">
        <f>H52</f>
        <v>0</v>
      </c>
      <c r="I51" s="317">
        <f t="shared" si="1"/>
        <v>0</v>
      </c>
      <c r="J51" s="317" t="e">
        <f t="shared" si="0"/>
        <v>#DIV/0!</v>
      </c>
      <c r="N51" s="11"/>
      <c r="O51" s="11"/>
    </row>
    <row r="52" spans="1:15" ht="12.75" hidden="1">
      <c r="A52" s="346"/>
      <c r="B52" s="345"/>
      <c r="C52" s="203"/>
      <c r="D52" s="203" t="s">
        <v>93</v>
      </c>
      <c r="E52" s="260" t="s">
        <v>78</v>
      </c>
      <c r="F52" s="316"/>
      <c r="G52" s="316"/>
      <c r="H52" s="316"/>
      <c r="I52" s="317">
        <f t="shared" si="1"/>
        <v>0</v>
      </c>
      <c r="J52" s="317" t="e">
        <f t="shared" si="0"/>
        <v>#DIV/0!</v>
      </c>
      <c r="N52" s="11"/>
      <c r="O52" s="11"/>
    </row>
    <row r="53" spans="1:15" ht="25.5" hidden="1">
      <c r="A53" s="352"/>
      <c r="B53" s="345" t="s">
        <v>375</v>
      </c>
      <c r="C53" s="203"/>
      <c r="D53" s="203"/>
      <c r="E53" s="260" t="s">
        <v>377</v>
      </c>
      <c r="F53" s="316">
        <f aca="true" t="shared" si="4" ref="F53:H54">F54</f>
        <v>0</v>
      </c>
      <c r="G53" s="316">
        <f t="shared" si="4"/>
        <v>0</v>
      </c>
      <c r="H53" s="316">
        <f t="shared" si="4"/>
        <v>0</v>
      </c>
      <c r="I53" s="317">
        <f t="shared" si="1"/>
        <v>0</v>
      </c>
      <c r="J53" s="317" t="e">
        <f t="shared" si="0"/>
        <v>#DIV/0!</v>
      </c>
      <c r="N53" s="11"/>
      <c r="O53" s="11"/>
    </row>
    <row r="54" spans="1:15" ht="12.75" hidden="1">
      <c r="A54" s="346"/>
      <c r="B54" s="345"/>
      <c r="C54" s="203" t="s">
        <v>279</v>
      </c>
      <c r="D54" s="203"/>
      <c r="E54" s="260" t="s">
        <v>376</v>
      </c>
      <c r="F54" s="316">
        <f t="shared" si="4"/>
        <v>0</v>
      </c>
      <c r="G54" s="316">
        <f t="shared" si="4"/>
        <v>0</v>
      </c>
      <c r="H54" s="316">
        <f t="shared" si="4"/>
        <v>0</v>
      </c>
      <c r="I54" s="317">
        <f t="shared" si="1"/>
        <v>0</v>
      </c>
      <c r="J54" s="317" t="e">
        <f t="shared" si="0"/>
        <v>#DIV/0!</v>
      </c>
      <c r="N54" s="11"/>
      <c r="O54" s="11"/>
    </row>
    <row r="55" spans="1:15" ht="12.75" hidden="1">
      <c r="A55" s="352"/>
      <c r="B55" s="345"/>
      <c r="C55" s="203"/>
      <c r="D55" s="203" t="s">
        <v>57</v>
      </c>
      <c r="E55" s="260" t="s">
        <v>58</v>
      </c>
      <c r="F55" s="316">
        <v>0</v>
      </c>
      <c r="G55" s="316">
        <v>0</v>
      </c>
      <c r="H55" s="316">
        <v>0</v>
      </c>
      <c r="I55" s="317">
        <f t="shared" si="1"/>
        <v>0</v>
      </c>
      <c r="J55" s="317" t="e">
        <f t="shared" si="0"/>
        <v>#DIV/0!</v>
      </c>
      <c r="N55" s="11"/>
      <c r="O55" s="11"/>
    </row>
    <row r="56" spans="1:15" ht="25.5">
      <c r="A56" s="346"/>
      <c r="B56" s="345" t="s">
        <v>73</v>
      </c>
      <c r="C56" s="203"/>
      <c r="D56" s="203"/>
      <c r="E56" s="261" t="s">
        <v>216</v>
      </c>
      <c r="F56" s="316">
        <f>F58</f>
        <v>200</v>
      </c>
      <c r="G56" s="317">
        <f aca="true" t="shared" si="5" ref="G56:H58">G57</f>
        <v>0</v>
      </c>
      <c r="H56" s="317">
        <f t="shared" si="5"/>
        <v>0</v>
      </c>
      <c r="I56" s="317">
        <f t="shared" si="1"/>
        <v>0</v>
      </c>
      <c r="J56" s="317" t="e">
        <f t="shared" si="0"/>
        <v>#DIV/0!</v>
      </c>
      <c r="N56" s="11"/>
      <c r="O56" s="11"/>
    </row>
    <row r="57" spans="1:15" ht="25.5">
      <c r="A57" s="346"/>
      <c r="B57" s="345"/>
      <c r="C57" s="203" t="s">
        <v>211</v>
      </c>
      <c r="D57" s="203"/>
      <c r="E57" s="261" t="s">
        <v>212</v>
      </c>
      <c r="F57" s="316">
        <f>F58</f>
        <v>200</v>
      </c>
      <c r="G57" s="317">
        <f t="shared" si="5"/>
        <v>0</v>
      </c>
      <c r="H57" s="317">
        <f t="shared" si="5"/>
        <v>0</v>
      </c>
      <c r="I57" s="317">
        <f t="shared" si="1"/>
        <v>0</v>
      </c>
      <c r="J57" s="317" t="e">
        <f t="shared" si="0"/>
        <v>#DIV/0!</v>
      </c>
      <c r="N57" s="11"/>
      <c r="O57" s="11"/>
    </row>
    <row r="58" spans="1:15" ht="25.5">
      <c r="A58" s="346"/>
      <c r="B58" s="345"/>
      <c r="C58" s="203" t="s">
        <v>217</v>
      </c>
      <c r="D58" s="203"/>
      <c r="E58" s="261" t="s">
        <v>216</v>
      </c>
      <c r="F58" s="316">
        <f>F59</f>
        <v>200</v>
      </c>
      <c r="G58" s="317">
        <f t="shared" si="5"/>
        <v>0</v>
      </c>
      <c r="H58" s="317">
        <f t="shared" si="5"/>
        <v>0</v>
      </c>
      <c r="I58" s="317">
        <f t="shared" si="1"/>
        <v>0</v>
      </c>
      <c r="J58" s="317" t="e">
        <f t="shared" si="0"/>
        <v>#DIV/0!</v>
      </c>
      <c r="N58" s="11"/>
      <c r="O58" s="11"/>
    </row>
    <row r="59" spans="1:15" ht="12.75">
      <c r="A59" s="346"/>
      <c r="B59" s="345"/>
      <c r="C59" s="203"/>
      <c r="D59" s="203" t="s">
        <v>57</v>
      </c>
      <c r="E59" s="354" t="s">
        <v>58</v>
      </c>
      <c r="F59" s="316">
        <v>200</v>
      </c>
      <c r="G59" s="316">
        <v>0</v>
      </c>
      <c r="H59" s="316">
        <v>0</v>
      </c>
      <c r="I59" s="317">
        <f t="shared" si="1"/>
        <v>0</v>
      </c>
      <c r="J59" s="317" t="e">
        <f t="shared" si="0"/>
        <v>#DIV/0!</v>
      </c>
      <c r="N59" s="11"/>
      <c r="O59" s="11"/>
    </row>
    <row r="60" spans="1:10" s="22" customFormat="1" ht="12.75">
      <c r="A60" s="346"/>
      <c r="B60" s="345" t="s">
        <v>85</v>
      </c>
      <c r="C60" s="203"/>
      <c r="D60" s="203"/>
      <c r="E60" s="261" t="s">
        <v>67</v>
      </c>
      <c r="F60" s="316">
        <f>F61+F75</f>
        <v>1583</v>
      </c>
      <c r="G60" s="316">
        <f>G61+G75</f>
        <v>510.8</v>
      </c>
      <c r="H60" s="316">
        <f>H61+H75</f>
        <v>178.6</v>
      </c>
      <c r="I60" s="317">
        <f t="shared" si="1"/>
        <v>-332.2</v>
      </c>
      <c r="J60" s="317">
        <f t="shared" si="0"/>
        <v>35</v>
      </c>
    </row>
    <row r="61" spans="1:10" s="22" customFormat="1" ht="51">
      <c r="A61" s="346"/>
      <c r="B61" s="345"/>
      <c r="C61" s="203" t="s">
        <v>192</v>
      </c>
      <c r="D61" s="203"/>
      <c r="E61" s="261" t="s">
        <v>193</v>
      </c>
      <c r="F61" s="316">
        <f>F62+F70</f>
        <v>502.3</v>
      </c>
      <c r="G61" s="316">
        <f>G62+G70</f>
        <v>221.9</v>
      </c>
      <c r="H61" s="316">
        <f>H62+H70</f>
        <v>144</v>
      </c>
      <c r="I61" s="317">
        <f t="shared" si="1"/>
        <v>-77.9</v>
      </c>
      <c r="J61" s="317">
        <f t="shared" si="0"/>
        <v>64.9</v>
      </c>
    </row>
    <row r="62" spans="1:10" s="22" customFormat="1" ht="38.25">
      <c r="A62" s="346"/>
      <c r="B62" s="345"/>
      <c r="C62" s="203" t="s">
        <v>218</v>
      </c>
      <c r="D62" s="203"/>
      <c r="E62" s="261" t="s">
        <v>219</v>
      </c>
      <c r="F62" s="316">
        <f>F67++F63+F65</f>
        <v>502.3</v>
      </c>
      <c r="G62" s="316">
        <f>G67++G63+G65</f>
        <v>221.9</v>
      </c>
      <c r="H62" s="316">
        <f>H67++H63+H65</f>
        <v>144</v>
      </c>
      <c r="I62" s="317">
        <f t="shared" si="1"/>
        <v>-77.9</v>
      </c>
      <c r="J62" s="317">
        <f t="shared" si="0"/>
        <v>64.9</v>
      </c>
    </row>
    <row r="63" spans="1:10" s="22" customFormat="1" ht="38.25" hidden="1">
      <c r="A63" s="346"/>
      <c r="B63" s="345"/>
      <c r="C63" s="203" t="s">
        <v>334</v>
      </c>
      <c r="D63" s="203"/>
      <c r="E63" s="261" t="s">
        <v>333</v>
      </c>
      <c r="F63" s="316">
        <f>F64</f>
        <v>0</v>
      </c>
      <c r="G63" s="316">
        <f>G64</f>
        <v>0</v>
      </c>
      <c r="H63" s="316">
        <f>H64</f>
        <v>0</v>
      </c>
      <c r="I63" s="317">
        <f t="shared" si="1"/>
        <v>0</v>
      </c>
      <c r="J63" s="317" t="e">
        <f t="shared" si="0"/>
        <v>#DIV/0!</v>
      </c>
    </row>
    <row r="64" spans="1:10" s="22" customFormat="1" ht="38.25" hidden="1">
      <c r="A64" s="346"/>
      <c r="B64" s="345"/>
      <c r="C64" s="203"/>
      <c r="D64" s="203" t="s">
        <v>56</v>
      </c>
      <c r="E64" s="261" t="s">
        <v>198</v>
      </c>
      <c r="F64" s="316"/>
      <c r="G64" s="316"/>
      <c r="H64" s="316"/>
      <c r="I64" s="317">
        <f t="shared" si="1"/>
        <v>0</v>
      </c>
      <c r="J64" s="317" t="e">
        <f t="shared" si="0"/>
        <v>#DIV/0!</v>
      </c>
    </row>
    <row r="65" spans="1:10" s="22" customFormat="1" ht="38.25">
      <c r="A65" s="346"/>
      <c r="B65" s="345"/>
      <c r="C65" s="203" t="s">
        <v>220</v>
      </c>
      <c r="D65" s="203"/>
      <c r="E65" s="261" t="s">
        <v>569</v>
      </c>
      <c r="F65" s="316">
        <f>F66</f>
        <v>6</v>
      </c>
      <c r="G65" s="316">
        <f>G66</f>
        <v>6</v>
      </c>
      <c r="H65" s="316">
        <f>H66</f>
        <v>6</v>
      </c>
      <c r="I65" s="317">
        <f t="shared" si="1"/>
        <v>0</v>
      </c>
      <c r="J65" s="317">
        <f t="shared" si="0"/>
        <v>100</v>
      </c>
    </row>
    <row r="66" spans="1:10" s="22" customFormat="1" ht="38.25">
      <c r="A66" s="346"/>
      <c r="B66" s="345"/>
      <c r="C66" s="203"/>
      <c r="D66" s="203" t="s">
        <v>56</v>
      </c>
      <c r="E66" s="261" t="s">
        <v>198</v>
      </c>
      <c r="F66" s="316">
        <v>6</v>
      </c>
      <c r="G66" s="316">
        <v>6</v>
      </c>
      <c r="H66" s="316">
        <v>6</v>
      </c>
      <c r="I66" s="317">
        <f t="shared" si="1"/>
        <v>0</v>
      </c>
      <c r="J66" s="317">
        <f t="shared" si="0"/>
        <v>100</v>
      </c>
    </row>
    <row r="67" spans="1:15" ht="25.5">
      <c r="A67" s="346"/>
      <c r="B67" s="345"/>
      <c r="C67" s="267" t="s">
        <v>222</v>
      </c>
      <c r="D67" s="346"/>
      <c r="E67" s="260" t="s">
        <v>223</v>
      </c>
      <c r="F67" s="316">
        <f>F68+F69</f>
        <v>496.3</v>
      </c>
      <c r="G67" s="316">
        <f>G68+G69</f>
        <v>215.9</v>
      </c>
      <c r="H67" s="316">
        <f>H68+H69</f>
        <v>138</v>
      </c>
      <c r="I67" s="317">
        <f t="shared" si="1"/>
        <v>-77.9</v>
      </c>
      <c r="J67" s="317">
        <f t="shared" si="0"/>
        <v>63.9</v>
      </c>
      <c r="N67" s="11"/>
      <c r="O67" s="11"/>
    </row>
    <row r="68" spans="1:15" ht="38.25">
      <c r="A68" s="346"/>
      <c r="B68" s="345"/>
      <c r="C68" s="267"/>
      <c r="D68" s="346">
        <v>200</v>
      </c>
      <c r="E68" s="260" t="s">
        <v>198</v>
      </c>
      <c r="F68" s="316">
        <v>489.1</v>
      </c>
      <c r="G68" s="316">
        <v>214.1</v>
      </c>
      <c r="H68" s="316">
        <v>138</v>
      </c>
      <c r="I68" s="317">
        <f t="shared" si="1"/>
        <v>-76.1</v>
      </c>
      <c r="J68" s="317">
        <f t="shared" si="0"/>
        <v>64.5</v>
      </c>
      <c r="N68" s="11"/>
      <c r="O68" s="11"/>
    </row>
    <row r="69" spans="1:15" ht="12.75">
      <c r="A69" s="346"/>
      <c r="B69" s="345"/>
      <c r="C69" s="203"/>
      <c r="D69" s="203" t="s">
        <v>57</v>
      </c>
      <c r="E69" s="261" t="s">
        <v>58</v>
      </c>
      <c r="F69" s="316">
        <v>7.2</v>
      </c>
      <c r="G69" s="316">
        <v>1.8</v>
      </c>
      <c r="H69" s="316">
        <v>0</v>
      </c>
      <c r="I69" s="317">
        <f t="shared" si="1"/>
        <v>-1.8</v>
      </c>
      <c r="J69" s="317">
        <f t="shared" si="0"/>
        <v>0</v>
      </c>
      <c r="N69" s="11"/>
      <c r="O69" s="11"/>
    </row>
    <row r="70" spans="1:15" ht="25.5" hidden="1">
      <c r="A70" s="346"/>
      <c r="B70" s="345"/>
      <c r="C70" s="203" t="s">
        <v>570</v>
      </c>
      <c r="D70" s="203"/>
      <c r="E70" s="261" t="s">
        <v>300</v>
      </c>
      <c r="F70" s="316">
        <f>F71+F73</f>
        <v>0</v>
      </c>
      <c r="G70" s="316">
        <f>G71+G73</f>
        <v>0</v>
      </c>
      <c r="H70" s="316">
        <f>H71+H73</f>
        <v>0</v>
      </c>
      <c r="I70" s="317">
        <f t="shared" si="1"/>
        <v>0</v>
      </c>
      <c r="J70" s="317" t="e">
        <f t="shared" si="0"/>
        <v>#DIV/0!</v>
      </c>
      <c r="N70" s="11"/>
      <c r="O70" s="11"/>
    </row>
    <row r="71" spans="1:15" ht="51" hidden="1">
      <c r="A71" s="346"/>
      <c r="B71" s="345"/>
      <c r="C71" s="203" t="s">
        <v>571</v>
      </c>
      <c r="D71" s="203"/>
      <c r="E71" s="261" t="s">
        <v>573</v>
      </c>
      <c r="F71" s="316">
        <f>F72</f>
        <v>0</v>
      </c>
      <c r="G71" s="316">
        <f>G72</f>
        <v>0</v>
      </c>
      <c r="H71" s="316">
        <f>H72</f>
        <v>0</v>
      </c>
      <c r="I71" s="317">
        <f t="shared" si="1"/>
        <v>0</v>
      </c>
      <c r="J71" s="317" t="e">
        <f t="shared" si="0"/>
        <v>#DIV/0!</v>
      </c>
      <c r="N71" s="11"/>
      <c r="O71" s="11"/>
    </row>
    <row r="72" spans="1:15" ht="12.75" hidden="1">
      <c r="A72" s="346"/>
      <c r="B72" s="345"/>
      <c r="C72" s="203"/>
      <c r="D72" s="203" t="s">
        <v>93</v>
      </c>
      <c r="E72" s="260" t="s">
        <v>78</v>
      </c>
      <c r="F72" s="316"/>
      <c r="G72" s="316"/>
      <c r="H72" s="316"/>
      <c r="I72" s="317">
        <f t="shared" si="1"/>
        <v>0</v>
      </c>
      <c r="J72" s="317" t="e">
        <f t="shared" si="0"/>
        <v>#DIV/0!</v>
      </c>
      <c r="N72" s="11"/>
      <c r="O72" s="11"/>
    </row>
    <row r="73" spans="1:15" ht="38.25" hidden="1">
      <c r="A73" s="346"/>
      <c r="B73" s="345"/>
      <c r="C73" s="203" t="s">
        <v>572</v>
      </c>
      <c r="D73" s="203"/>
      <c r="E73" s="261" t="s">
        <v>574</v>
      </c>
      <c r="F73" s="316">
        <f>F74</f>
        <v>0</v>
      </c>
      <c r="G73" s="316">
        <f>G74</f>
        <v>0</v>
      </c>
      <c r="H73" s="316">
        <f>H74</f>
        <v>0</v>
      </c>
      <c r="I73" s="317">
        <f t="shared" si="1"/>
        <v>0</v>
      </c>
      <c r="J73" s="317" t="e">
        <f t="shared" si="0"/>
        <v>#DIV/0!</v>
      </c>
      <c r="N73" s="11"/>
      <c r="O73" s="11"/>
    </row>
    <row r="74" spans="1:15" ht="12.75" hidden="1">
      <c r="A74" s="346"/>
      <c r="B74" s="345"/>
      <c r="C74" s="203"/>
      <c r="D74" s="203" t="s">
        <v>93</v>
      </c>
      <c r="E74" s="260" t="s">
        <v>78</v>
      </c>
      <c r="F74" s="316"/>
      <c r="G74" s="316"/>
      <c r="H74" s="316"/>
      <c r="I74" s="317">
        <f t="shared" si="1"/>
        <v>0</v>
      </c>
      <c r="J74" s="317" t="e">
        <f t="shared" si="0"/>
        <v>#DIV/0!</v>
      </c>
      <c r="N74" s="11"/>
      <c r="O74" s="11"/>
    </row>
    <row r="75" spans="1:15" ht="25.5">
      <c r="A75" s="346"/>
      <c r="B75" s="345"/>
      <c r="C75" s="203" t="s">
        <v>224</v>
      </c>
      <c r="D75" s="203"/>
      <c r="E75" s="261" t="s">
        <v>212</v>
      </c>
      <c r="F75" s="316">
        <f>F76+F88+F90+F80+F78+F86+F92+F82+F84</f>
        <v>1080.7</v>
      </c>
      <c r="G75" s="316">
        <f>G76+G88+G90+G80+G78+G86+G92+G82+G84</f>
        <v>288.9</v>
      </c>
      <c r="H75" s="316">
        <f>H76+H88+H90+H80+H78+H86+H92+H82+H84</f>
        <v>34.6</v>
      </c>
      <c r="I75" s="317">
        <f t="shared" si="1"/>
        <v>-254.3</v>
      </c>
      <c r="J75" s="317">
        <f t="shared" si="0"/>
        <v>12</v>
      </c>
      <c r="N75" s="11"/>
      <c r="O75" s="11"/>
    </row>
    <row r="76" spans="1:15" ht="38.25" hidden="1">
      <c r="A76" s="346"/>
      <c r="B76" s="345"/>
      <c r="C76" s="203" t="s">
        <v>225</v>
      </c>
      <c r="D76" s="203"/>
      <c r="E76" s="261" t="s">
        <v>226</v>
      </c>
      <c r="F76" s="316">
        <f>F77</f>
        <v>0</v>
      </c>
      <c r="G76" s="316">
        <f>G77</f>
        <v>0</v>
      </c>
      <c r="H76" s="316">
        <f>H77</f>
        <v>0</v>
      </c>
      <c r="I76" s="317">
        <f t="shared" si="1"/>
        <v>0</v>
      </c>
      <c r="J76" s="317" t="e">
        <f t="shared" si="0"/>
        <v>#DIV/0!</v>
      </c>
      <c r="N76" s="11"/>
      <c r="O76" s="11"/>
    </row>
    <row r="77" spans="1:15" ht="12.75" hidden="1">
      <c r="A77" s="346"/>
      <c r="B77" s="345"/>
      <c r="C77" s="203"/>
      <c r="D77" s="203" t="s">
        <v>57</v>
      </c>
      <c r="E77" s="261" t="s">
        <v>58</v>
      </c>
      <c r="F77" s="316"/>
      <c r="G77" s="316"/>
      <c r="H77" s="316"/>
      <c r="I77" s="317">
        <f t="shared" si="1"/>
        <v>0</v>
      </c>
      <c r="J77" s="317" t="e">
        <f t="shared" si="0"/>
        <v>#DIV/0!</v>
      </c>
      <c r="N77" s="11"/>
      <c r="O77" s="11"/>
    </row>
    <row r="78" spans="1:15" ht="50.25" customHeight="1" hidden="1">
      <c r="A78" s="346"/>
      <c r="B78" s="345"/>
      <c r="C78" s="203" t="s">
        <v>583</v>
      </c>
      <c r="D78" s="203"/>
      <c r="E78" s="261" t="s">
        <v>582</v>
      </c>
      <c r="F78" s="316">
        <f>F79</f>
        <v>0</v>
      </c>
      <c r="G78" s="316">
        <f>G79</f>
        <v>0</v>
      </c>
      <c r="H78" s="316">
        <f>H79</f>
        <v>0</v>
      </c>
      <c r="I78" s="317">
        <f t="shared" si="1"/>
        <v>0</v>
      </c>
      <c r="J78" s="317" t="e">
        <f t="shared" si="0"/>
        <v>#DIV/0!</v>
      </c>
      <c r="N78" s="11"/>
      <c r="O78" s="11"/>
    </row>
    <row r="79" spans="1:15" ht="38.25" hidden="1">
      <c r="A79" s="346"/>
      <c r="B79" s="345"/>
      <c r="C79" s="203"/>
      <c r="D79" s="203" t="s">
        <v>56</v>
      </c>
      <c r="E79" s="261" t="s">
        <v>198</v>
      </c>
      <c r="F79" s="316"/>
      <c r="G79" s="316"/>
      <c r="H79" s="316"/>
      <c r="I79" s="317">
        <f t="shared" si="1"/>
        <v>0</v>
      </c>
      <c r="J79" s="317" t="e">
        <f t="shared" si="0"/>
        <v>#DIV/0!</v>
      </c>
      <c r="N79" s="11"/>
      <c r="O79" s="11"/>
    </row>
    <row r="80" spans="1:15" ht="63.75">
      <c r="A80" s="346"/>
      <c r="B80" s="345"/>
      <c r="C80" s="203" t="s">
        <v>509</v>
      </c>
      <c r="D80" s="203"/>
      <c r="E80" s="261" t="s">
        <v>510</v>
      </c>
      <c r="F80" s="316">
        <f>F81</f>
        <v>1016.9</v>
      </c>
      <c r="G80" s="316">
        <f>G81</f>
        <v>254.3</v>
      </c>
      <c r="H80" s="316">
        <f>H81</f>
        <v>0</v>
      </c>
      <c r="I80" s="317">
        <f t="shared" si="1"/>
        <v>-254.3</v>
      </c>
      <c r="J80" s="317">
        <f t="shared" si="0"/>
        <v>0</v>
      </c>
      <c r="N80" s="11"/>
      <c r="O80" s="11"/>
    </row>
    <row r="81" spans="1:15" ht="12.75">
      <c r="A81" s="346"/>
      <c r="B81" s="345"/>
      <c r="C81" s="203"/>
      <c r="D81" s="203" t="s">
        <v>93</v>
      </c>
      <c r="E81" s="260" t="s">
        <v>78</v>
      </c>
      <c r="F81" s="316">
        <v>1016.9</v>
      </c>
      <c r="G81" s="316">
        <v>254.3</v>
      </c>
      <c r="H81" s="316">
        <v>0</v>
      </c>
      <c r="I81" s="317">
        <f t="shared" si="1"/>
        <v>-254.3</v>
      </c>
      <c r="J81" s="317">
        <f t="shared" si="0"/>
        <v>0</v>
      </c>
      <c r="N81" s="11"/>
      <c r="O81" s="11"/>
    </row>
    <row r="82" spans="1:15" ht="38.25">
      <c r="A82" s="346"/>
      <c r="B82" s="345"/>
      <c r="C82" s="203" t="s">
        <v>214</v>
      </c>
      <c r="D82" s="203"/>
      <c r="E82" s="260" t="s">
        <v>472</v>
      </c>
      <c r="F82" s="316">
        <f>F83</f>
        <v>19.4</v>
      </c>
      <c r="G82" s="316">
        <f>G83</f>
        <v>4.8</v>
      </c>
      <c r="H82" s="316">
        <f>H83</f>
        <v>4.8</v>
      </c>
      <c r="I82" s="317">
        <f t="shared" si="1"/>
        <v>0</v>
      </c>
      <c r="J82" s="317">
        <f t="shared" si="0"/>
        <v>100</v>
      </c>
      <c r="N82" s="11"/>
      <c r="O82" s="11"/>
    </row>
    <row r="83" spans="1:15" ht="12.75">
      <c r="A83" s="346"/>
      <c r="B83" s="345"/>
      <c r="C83" s="203"/>
      <c r="D83" s="203" t="s">
        <v>93</v>
      </c>
      <c r="E83" s="260" t="s">
        <v>78</v>
      </c>
      <c r="F83" s="316">
        <v>19.4</v>
      </c>
      <c r="G83" s="316">
        <v>4.8</v>
      </c>
      <c r="H83" s="316">
        <v>4.8</v>
      </c>
      <c r="I83" s="317">
        <f t="shared" si="1"/>
        <v>0</v>
      </c>
      <c r="J83" s="317">
        <f t="shared" si="0"/>
        <v>100</v>
      </c>
      <c r="N83" s="11"/>
      <c r="O83" s="11"/>
    </row>
    <row r="84" spans="1:15" ht="38.25">
      <c r="A84" s="346"/>
      <c r="B84" s="345"/>
      <c r="C84" s="203" t="s">
        <v>215</v>
      </c>
      <c r="D84" s="203"/>
      <c r="E84" s="260" t="s">
        <v>473</v>
      </c>
      <c r="F84" s="316">
        <f>F85</f>
        <v>19.4</v>
      </c>
      <c r="G84" s="316">
        <f>G85</f>
        <v>4.8</v>
      </c>
      <c r="H84" s="316">
        <f>H85</f>
        <v>4.8</v>
      </c>
      <c r="I84" s="317">
        <f t="shared" si="1"/>
        <v>0</v>
      </c>
      <c r="J84" s="317">
        <f t="shared" si="0"/>
        <v>100</v>
      </c>
      <c r="N84" s="11"/>
      <c r="O84" s="11"/>
    </row>
    <row r="85" spans="1:15" ht="12.75">
      <c r="A85" s="346"/>
      <c r="B85" s="345"/>
      <c r="C85" s="203"/>
      <c r="D85" s="203" t="s">
        <v>93</v>
      </c>
      <c r="E85" s="260" t="s">
        <v>78</v>
      </c>
      <c r="F85" s="316">
        <v>19.4</v>
      </c>
      <c r="G85" s="316">
        <v>4.8</v>
      </c>
      <c r="H85" s="316">
        <v>4.8</v>
      </c>
      <c r="I85" s="317">
        <f t="shared" si="1"/>
        <v>0</v>
      </c>
      <c r="J85" s="317">
        <f t="shared" si="0"/>
        <v>100</v>
      </c>
      <c r="N85" s="11"/>
      <c r="O85" s="11"/>
    </row>
    <row r="86" spans="1:15" ht="76.5" hidden="1">
      <c r="A86" s="346"/>
      <c r="B86" s="345"/>
      <c r="C86" s="203" t="s">
        <v>540</v>
      </c>
      <c r="D86" s="203"/>
      <c r="E86" s="260" t="s">
        <v>584</v>
      </c>
      <c r="F86" s="316">
        <f>F87</f>
        <v>0</v>
      </c>
      <c r="G86" s="316">
        <f>G87</f>
        <v>0</v>
      </c>
      <c r="H86" s="316">
        <f>H87</f>
        <v>0</v>
      </c>
      <c r="I86" s="317">
        <f t="shared" si="1"/>
        <v>0</v>
      </c>
      <c r="J86" s="317" t="e">
        <f t="shared" si="0"/>
        <v>#DIV/0!</v>
      </c>
      <c r="N86" s="11"/>
      <c r="O86" s="11"/>
    </row>
    <row r="87" spans="1:15" ht="12.75" hidden="1">
      <c r="A87" s="346"/>
      <c r="B87" s="345"/>
      <c r="C87" s="203"/>
      <c r="D87" s="203" t="s">
        <v>93</v>
      </c>
      <c r="E87" s="260" t="s">
        <v>78</v>
      </c>
      <c r="F87" s="316"/>
      <c r="G87" s="316">
        <v>0</v>
      </c>
      <c r="H87" s="316">
        <v>0</v>
      </c>
      <c r="I87" s="317">
        <f t="shared" si="1"/>
        <v>0</v>
      </c>
      <c r="J87" s="317" t="e">
        <f t="shared" si="0"/>
        <v>#DIV/0!</v>
      </c>
      <c r="N87" s="11"/>
      <c r="O87" s="11"/>
    </row>
    <row r="88" spans="1:15" ht="25.5">
      <c r="A88" s="346"/>
      <c r="B88" s="355"/>
      <c r="C88" s="203" t="s">
        <v>227</v>
      </c>
      <c r="D88" s="203"/>
      <c r="E88" s="261" t="s">
        <v>28</v>
      </c>
      <c r="F88" s="316">
        <f>F89</f>
        <v>25</v>
      </c>
      <c r="G88" s="316">
        <f>G89</f>
        <v>25</v>
      </c>
      <c r="H88" s="316">
        <f>H89</f>
        <v>25</v>
      </c>
      <c r="I88" s="317">
        <f t="shared" si="1"/>
        <v>0</v>
      </c>
      <c r="J88" s="317">
        <f t="shared" si="0"/>
        <v>100</v>
      </c>
      <c r="N88" s="11"/>
      <c r="O88" s="11"/>
    </row>
    <row r="89" spans="1:15" ht="12.75">
      <c r="A89" s="346"/>
      <c r="B89" s="345"/>
      <c r="C89" s="203"/>
      <c r="D89" s="203" t="s">
        <v>57</v>
      </c>
      <c r="E89" s="261" t="s">
        <v>58</v>
      </c>
      <c r="F89" s="316">
        <v>25</v>
      </c>
      <c r="G89" s="316">
        <v>25</v>
      </c>
      <c r="H89" s="316">
        <v>25</v>
      </c>
      <c r="I89" s="317">
        <f t="shared" si="1"/>
        <v>0</v>
      </c>
      <c r="J89" s="317">
        <f t="shared" si="0"/>
        <v>100</v>
      </c>
      <c r="N89" s="11"/>
      <c r="O89" s="11"/>
    </row>
    <row r="90" spans="1:15" ht="25.5" hidden="1">
      <c r="A90" s="346"/>
      <c r="B90" s="345"/>
      <c r="C90" s="134" t="s">
        <v>228</v>
      </c>
      <c r="D90" s="134"/>
      <c r="E90" s="135" t="s">
        <v>23</v>
      </c>
      <c r="F90" s="316">
        <f>F91</f>
        <v>0</v>
      </c>
      <c r="G90" s="317">
        <f>G91</f>
        <v>0</v>
      </c>
      <c r="H90" s="317">
        <f>H91</f>
        <v>0</v>
      </c>
      <c r="I90" s="317">
        <f t="shared" si="1"/>
        <v>0</v>
      </c>
      <c r="J90" s="317">
        <f>J91</f>
        <v>0</v>
      </c>
      <c r="N90" s="11"/>
      <c r="O90" s="11"/>
    </row>
    <row r="91" spans="1:15" ht="41.25" customHeight="1" hidden="1">
      <c r="A91" s="346"/>
      <c r="B91" s="345"/>
      <c r="C91" s="203"/>
      <c r="D91" s="134" t="s">
        <v>56</v>
      </c>
      <c r="E91" s="135" t="s">
        <v>198</v>
      </c>
      <c r="F91" s="316"/>
      <c r="G91" s="317"/>
      <c r="H91" s="317"/>
      <c r="I91" s="317">
        <f t="shared" si="1"/>
        <v>0</v>
      </c>
      <c r="J91" s="317"/>
      <c r="N91" s="11"/>
      <c r="O91" s="11"/>
    </row>
    <row r="92" spans="1:15" ht="51" customHeight="1" hidden="1">
      <c r="A92" s="346"/>
      <c r="B92" s="345"/>
      <c r="C92" s="203" t="s">
        <v>586</v>
      </c>
      <c r="D92" s="134"/>
      <c r="E92" s="135" t="s">
        <v>585</v>
      </c>
      <c r="F92" s="316">
        <f>F93</f>
        <v>0</v>
      </c>
      <c r="G92" s="317">
        <f>G93</f>
        <v>0</v>
      </c>
      <c r="H92" s="317">
        <f>H93</f>
        <v>0</v>
      </c>
      <c r="I92" s="317">
        <f t="shared" si="1"/>
        <v>0</v>
      </c>
      <c r="J92" s="317"/>
      <c r="N92" s="11"/>
      <c r="O92" s="11"/>
    </row>
    <row r="93" spans="1:15" ht="41.25" customHeight="1" hidden="1">
      <c r="A93" s="346"/>
      <c r="B93" s="345"/>
      <c r="C93" s="203"/>
      <c r="D93" s="134" t="s">
        <v>56</v>
      </c>
      <c r="E93" s="135" t="s">
        <v>198</v>
      </c>
      <c r="F93" s="317"/>
      <c r="G93" s="317"/>
      <c r="H93" s="317"/>
      <c r="I93" s="317">
        <f t="shared" si="1"/>
        <v>0</v>
      </c>
      <c r="J93" s="317"/>
      <c r="N93" s="11"/>
      <c r="O93" s="11"/>
    </row>
    <row r="94" spans="1:15" ht="12" customHeight="1">
      <c r="A94" s="346"/>
      <c r="B94" s="350" t="s">
        <v>3</v>
      </c>
      <c r="C94" s="289"/>
      <c r="D94" s="289"/>
      <c r="E94" s="356" t="s">
        <v>4</v>
      </c>
      <c r="F94" s="332">
        <f aca="true" t="shared" si="6" ref="F94:H98">F95</f>
        <v>242.4</v>
      </c>
      <c r="G94" s="332">
        <f t="shared" si="6"/>
        <v>60.6</v>
      </c>
      <c r="H94" s="332">
        <f t="shared" si="6"/>
        <v>44</v>
      </c>
      <c r="I94" s="339">
        <f t="shared" si="1"/>
        <v>-16.6</v>
      </c>
      <c r="J94" s="339">
        <f aca="true" t="shared" si="7" ref="J94:J106">H94/G94*100</f>
        <v>72.6</v>
      </c>
      <c r="N94" s="11"/>
      <c r="O94" s="11"/>
    </row>
    <row r="95" spans="1:15" ht="15" customHeight="1">
      <c r="A95" s="346"/>
      <c r="B95" s="345" t="s">
        <v>5</v>
      </c>
      <c r="C95" s="203"/>
      <c r="D95" s="203"/>
      <c r="E95" s="357" t="s">
        <v>6</v>
      </c>
      <c r="F95" s="316">
        <f t="shared" si="6"/>
        <v>242.4</v>
      </c>
      <c r="G95" s="316">
        <f t="shared" si="6"/>
        <v>60.6</v>
      </c>
      <c r="H95" s="316">
        <f t="shared" si="6"/>
        <v>44</v>
      </c>
      <c r="I95" s="317">
        <f t="shared" si="1"/>
        <v>-16.6</v>
      </c>
      <c r="J95" s="317">
        <f t="shared" si="7"/>
        <v>72.6</v>
      </c>
      <c r="N95" s="11"/>
      <c r="O95" s="11"/>
    </row>
    <row r="96" spans="1:15" ht="51">
      <c r="A96" s="352"/>
      <c r="B96" s="345"/>
      <c r="C96" s="203" t="s">
        <v>192</v>
      </c>
      <c r="D96" s="203"/>
      <c r="E96" s="357" t="s">
        <v>193</v>
      </c>
      <c r="F96" s="316">
        <f t="shared" si="6"/>
        <v>242.4</v>
      </c>
      <c r="G96" s="316">
        <f t="shared" si="6"/>
        <v>60.6</v>
      </c>
      <c r="H96" s="316">
        <f t="shared" si="6"/>
        <v>44</v>
      </c>
      <c r="I96" s="317">
        <f t="shared" si="1"/>
        <v>-16.6</v>
      </c>
      <c r="J96" s="317">
        <f t="shared" si="7"/>
        <v>72.6</v>
      </c>
      <c r="N96" s="11"/>
      <c r="O96" s="11"/>
    </row>
    <row r="97" spans="1:15" ht="38.25">
      <c r="A97" s="346"/>
      <c r="B97" s="345"/>
      <c r="C97" s="203" t="s">
        <v>194</v>
      </c>
      <c r="D97" s="203"/>
      <c r="E97" s="357" t="s">
        <v>310</v>
      </c>
      <c r="F97" s="316">
        <f t="shared" si="6"/>
        <v>242.4</v>
      </c>
      <c r="G97" s="316">
        <f t="shared" si="6"/>
        <v>60.6</v>
      </c>
      <c r="H97" s="316">
        <f t="shared" si="6"/>
        <v>44</v>
      </c>
      <c r="I97" s="317">
        <f t="shared" si="1"/>
        <v>-16.6</v>
      </c>
      <c r="J97" s="317">
        <f t="shared" si="7"/>
        <v>72.6</v>
      </c>
      <c r="N97" s="11"/>
      <c r="O97" s="11"/>
    </row>
    <row r="98" spans="1:15" ht="38.25">
      <c r="A98" s="352"/>
      <c r="B98" s="345"/>
      <c r="C98" s="203" t="s">
        <v>230</v>
      </c>
      <c r="D98" s="203"/>
      <c r="E98" s="357" t="s">
        <v>229</v>
      </c>
      <c r="F98" s="316">
        <f t="shared" si="6"/>
        <v>242.4</v>
      </c>
      <c r="G98" s="316">
        <f t="shared" si="6"/>
        <v>60.6</v>
      </c>
      <c r="H98" s="316">
        <f t="shared" si="6"/>
        <v>44</v>
      </c>
      <c r="I98" s="317">
        <f t="shared" si="1"/>
        <v>-16.6</v>
      </c>
      <c r="J98" s="317">
        <f t="shared" si="7"/>
        <v>72.6</v>
      </c>
      <c r="N98" s="11"/>
      <c r="O98" s="11"/>
    </row>
    <row r="99" spans="1:15" ht="76.5">
      <c r="A99" s="346"/>
      <c r="B99" s="345"/>
      <c r="C99" s="203"/>
      <c r="D99" s="203" t="s">
        <v>55</v>
      </c>
      <c r="E99" s="261" t="s">
        <v>137</v>
      </c>
      <c r="F99" s="316">
        <v>242.4</v>
      </c>
      <c r="G99" s="316">
        <v>60.6</v>
      </c>
      <c r="H99" s="316">
        <v>44</v>
      </c>
      <c r="I99" s="317">
        <f t="shared" si="1"/>
        <v>-16.6</v>
      </c>
      <c r="J99" s="317">
        <f t="shared" si="7"/>
        <v>72.6</v>
      </c>
      <c r="N99" s="11"/>
      <c r="O99" s="11"/>
    </row>
    <row r="100" spans="1:15" ht="25.5">
      <c r="A100" s="346"/>
      <c r="B100" s="350" t="s">
        <v>24</v>
      </c>
      <c r="C100" s="289"/>
      <c r="D100" s="289"/>
      <c r="E100" s="358" t="s">
        <v>62</v>
      </c>
      <c r="F100" s="332">
        <f>F107+F101</f>
        <v>38</v>
      </c>
      <c r="G100" s="332">
        <f>G107+G101</f>
        <v>8.7</v>
      </c>
      <c r="H100" s="332">
        <f>H107+H101</f>
        <v>0</v>
      </c>
      <c r="I100" s="339">
        <f t="shared" si="1"/>
        <v>-8.7</v>
      </c>
      <c r="J100" s="339">
        <f t="shared" si="7"/>
        <v>0</v>
      </c>
      <c r="N100" s="11"/>
      <c r="O100" s="11"/>
    </row>
    <row r="101" spans="1:15" ht="51">
      <c r="A101" s="346"/>
      <c r="B101" s="345" t="s">
        <v>575</v>
      </c>
      <c r="C101" s="203"/>
      <c r="D101" s="203"/>
      <c r="E101" s="261" t="s">
        <v>579</v>
      </c>
      <c r="F101" s="316">
        <f>F102</f>
        <v>38</v>
      </c>
      <c r="G101" s="316">
        <f aca="true" t="shared" si="8" ref="G101:H105">G102</f>
        <v>8.7</v>
      </c>
      <c r="H101" s="316">
        <f t="shared" si="8"/>
        <v>0</v>
      </c>
      <c r="I101" s="317">
        <f t="shared" si="1"/>
        <v>-8.7</v>
      </c>
      <c r="J101" s="317">
        <f t="shared" si="7"/>
        <v>0</v>
      </c>
      <c r="N101" s="11"/>
      <c r="O101" s="11"/>
    </row>
    <row r="102" spans="1:15" ht="40.5" customHeight="1">
      <c r="A102" s="346"/>
      <c r="B102" s="345"/>
      <c r="C102" s="203" t="s">
        <v>208</v>
      </c>
      <c r="D102" s="203"/>
      <c r="E102" s="359" t="s">
        <v>231</v>
      </c>
      <c r="F102" s="316">
        <f>F104</f>
        <v>38</v>
      </c>
      <c r="G102" s="316">
        <f>G104</f>
        <v>8.7</v>
      </c>
      <c r="H102" s="316">
        <f>H104</f>
        <v>0</v>
      </c>
      <c r="I102" s="317">
        <f t="shared" si="1"/>
        <v>-8.7</v>
      </c>
      <c r="J102" s="317">
        <f t="shared" si="7"/>
        <v>0</v>
      </c>
      <c r="N102" s="11"/>
      <c r="O102" s="11"/>
    </row>
    <row r="103" spans="1:15" ht="12.75" hidden="1">
      <c r="A103" s="346"/>
      <c r="B103" s="345"/>
      <c r="C103" s="203"/>
      <c r="D103" s="203"/>
      <c r="E103" s="261"/>
      <c r="F103" s="316"/>
      <c r="G103" s="316"/>
      <c r="H103" s="316"/>
      <c r="I103" s="317"/>
      <c r="J103" s="317"/>
      <c r="N103" s="11"/>
      <c r="O103" s="11"/>
    </row>
    <row r="104" spans="1:15" ht="25.5">
      <c r="A104" s="346"/>
      <c r="B104" s="345"/>
      <c r="C104" s="203" t="s">
        <v>315</v>
      </c>
      <c r="D104" s="203"/>
      <c r="E104" s="261" t="s">
        <v>300</v>
      </c>
      <c r="F104" s="316">
        <f>F105</f>
        <v>38</v>
      </c>
      <c r="G104" s="316">
        <f t="shared" si="8"/>
        <v>8.7</v>
      </c>
      <c r="H104" s="316">
        <f t="shared" si="8"/>
        <v>0</v>
      </c>
      <c r="I104" s="317">
        <f t="shared" si="1"/>
        <v>-8.7</v>
      </c>
      <c r="J104" s="317">
        <f t="shared" si="7"/>
        <v>0</v>
      </c>
      <c r="N104" s="11"/>
      <c r="O104" s="11"/>
    </row>
    <row r="105" spans="1:15" ht="38.25">
      <c r="A105" s="346"/>
      <c r="B105" s="345"/>
      <c r="C105" s="203" t="s">
        <v>210</v>
      </c>
      <c r="D105" s="203"/>
      <c r="E105" s="261" t="s">
        <v>361</v>
      </c>
      <c r="F105" s="316">
        <f>F106</f>
        <v>38</v>
      </c>
      <c r="G105" s="316">
        <f t="shared" si="8"/>
        <v>8.7</v>
      </c>
      <c r="H105" s="316">
        <f t="shared" si="8"/>
        <v>0</v>
      </c>
      <c r="I105" s="317">
        <f t="shared" si="1"/>
        <v>-8.7</v>
      </c>
      <c r="J105" s="317">
        <f t="shared" si="7"/>
        <v>0</v>
      </c>
      <c r="N105" s="11"/>
      <c r="O105" s="11"/>
    </row>
    <row r="106" spans="1:15" ht="12.75">
      <c r="A106" s="346"/>
      <c r="B106" s="372"/>
      <c r="C106" s="289"/>
      <c r="D106" s="203" t="s">
        <v>93</v>
      </c>
      <c r="E106" s="260" t="s">
        <v>78</v>
      </c>
      <c r="F106" s="316">
        <v>38</v>
      </c>
      <c r="G106" s="316">
        <v>8.7</v>
      </c>
      <c r="H106" s="316">
        <v>0</v>
      </c>
      <c r="I106" s="317">
        <f t="shared" si="1"/>
        <v>-8.7</v>
      </c>
      <c r="J106" s="317">
        <f t="shared" si="7"/>
        <v>0</v>
      </c>
      <c r="N106" s="11"/>
      <c r="O106" s="11"/>
    </row>
    <row r="107" spans="1:15" ht="12.75" hidden="1">
      <c r="A107" s="346"/>
      <c r="B107" s="345" t="s">
        <v>0</v>
      </c>
      <c r="C107" s="203"/>
      <c r="D107" s="203"/>
      <c r="E107" s="260" t="s">
        <v>1</v>
      </c>
      <c r="F107" s="316">
        <f>F108</f>
        <v>0</v>
      </c>
      <c r="G107" s="316">
        <f>G108</f>
        <v>0</v>
      </c>
      <c r="H107" s="316">
        <f>H108</f>
        <v>0</v>
      </c>
      <c r="I107" s="317">
        <f t="shared" si="1"/>
        <v>0</v>
      </c>
      <c r="J107" s="317" t="e">
        <f>J108</f>
        <v>#DIV/0!</v>
      </c>
      <c r="N107" s="11"/>
      <c r="O107" s="11"/>
    </row>
    <row r="108" spans="1:15" ht="38.25" hidden="1">
      <c r="A108" s="346"/>
      <c r="B108" s="350"/>
      <c r="C108" s="203" t="s">
        <v>208</v>
      </c>
      <c r="D108" s="203"/>
      <c r="E108" s="359" t="s">
        <v>231</v>
      </c>
      <c r="F108" s="316">
        <f>F112+F109</f>
        <v>0</v>
      </c>
      <c r="G108" s="316">
        <f>G112+G109</f>
        <v>0</v>
      </c>
      <c r="H108" s="316">
        <f>H112+H109</f>
        <v>0</v>
      </c>
      <c r="I108" s="317">
        <f t="shared" si="1"/>
        <v>0</v>
      </c>
      <c r="J108" s="317" t="e">
        <f>J112</f>
        <v>#DIV/0!</v>
      </c>
      <c r="N108" s="11"/>
      <c r="O108" s="11"/>
    </row>
    <row r="109" spans="1:15" ht="102" hidden="1">
      <c r="A109" s="346"/>
      <c r="B109" s="350"/>
      <c r="C109" s="203" t="s">
        <v>495</v>
      </c>
      <c r="D109" s="203"/>
      <c r="E109" s="359" t="s">
        <v>496</v>
      </c>
      <c r="F109" s="316">
        <f aca="true" t="shared" si="9" ref="F109:H110">F110</f>
        <v>0</v>
      </c>
      <c r="G109" s="316">
        <f t="shared" si="9"/>
        <v>0</v>
      </c>
      <c r="H109" s="316">
        <f t="shared" si="9"/>
        <v>0</v>
      </c>
      <c r="I109" s="317">
        <f t="shared" si="1"/>
        <v>0</v>
      </c>
      <c r="J109" s="317" t="e">
        <f>J113</f>
        <v>#DIV/0!</v>
      </c>
      <c r="N109" s="11"/>
      <c r="O109" s="11"/>
    </row>
    <row r="110" spans="1:15" ht="63.75" hidden="1">
      <c r="A110" s="346"/>
      <c r="B110" s="350"/>
      <c r="C110" s="203" t="s">
        <v>493</v>
      </c>
      <c r="D110" s="203"/>
      <c r="E110" s="359" t="s">
        <v>494</v>
      </c>
      <c r="F110" s="316">
        <f t="shared" si="9"/>
        <v>0</v>
      </c>
      <c r="G110" s="316">
        <f t="shared" si="9"/>
        <v>0</v>
      </c>
      <c r="H110" s="316">
        <f t="shared" si="9"/>
        <v>0</v>
      </c>
      <c r="I110" s="317">
        <f t="shared" si="1"/>
        <v>0</v>
      </c>
      <c r="J110" s="317" t="e">
        <f>J114</f>
        <v>#DIV/0!</v>
      </c>
      <c r="N110" s="11"/>
      <c r="O110" s="11"/>
    </row>
    <row r="111" spans="1:15" ht="38.25" hidden="1">
      <c r="A111" s="346"/>
      <c r="B111" s="350"/>
      <c r="C111" s="203"/>
      <c r="D111" s="203" t="s">
        <v>56</v>
      </c>
      <c r="E111" s="261" t="s">
        <v>198</v>
      </c>
      <c r="F111" s="316"/>
      <c r="G111" s="316"/>
      <c r="H111" s="316"/>
      <c r="I111" s="317">
        <f t="shared" si="1"/>
        <v>0</v>
      </c>
      <c r="J111" s="317">
        <f>J115</f>
        <v>62.1</v>
      </c>
      <c r="N111" s="11"/>
      <c r="O111" s="11"/>
    </row>
    <row r="112" spans="1:15" ht="38.25" hidden="1">
      <c r="A112" s="346"/>
      <c r="B112" s="345"/>
      <c r="C112" s="203" t="s">
        <v>232</v>
      </c>
      <c r="D112" s="346"/>
      <c r="E112" s="360" t="s">
        <v>233</v>
      </c>
      <c r="F112" s="316">
        <f>F114</f>
        <v>0</v>
      </c>
      <c r="G112" s="316">
        <f>G114</f>
        <v>0</v>
      </c>
      <c r="H112" s="316">
        <f>H114</f>
        <v>0</v>
      </c>
      <c r="I112" s="317">
        <f t="shared" si="1"/>
        <v>0</v>
      </c>
      <c r="J112" s="317" t="e">
        <f>H112/G112*100</f>
        <v>#DIV/0!</v>
      </c>
      <c r="N112" s="11"/>
      <c r="O112" s="11"/>
    </row>
    <row r="113" spans="1:15" ht="25.5" hidden="1">
      <c r="A113" s="351"/>
      <c r="B113" s="345"/>
      <c r="C113" s="203" t="s">
        <v>234</v>
      </c>
      <c r="E113" s="360" t="s">
        <v>235</v>
      </c>
      <c r="F113" s="316">
        <f>F114</f>
        <v>0</v>
      </c>
      <c r="G113" s="316">
        <f>G114</f>
        <v>0</v>
      </c>
      <c r="H113" s="316">
        <f>H114</f>
        <v>0</v>
      </c>
      <c r="I113" s="317">
        <f aca="true" t="shared" si="10" ref="I113:I241">H113-G113</f>
        <v>0</v>
      </c>
      <c r="J113" s="317" t="e">
        <f t="shared" si="0"/>
        <v>#DIV/0!</v>
      </c>
      <c r="N113" s="11"/>
      <c r="O113" s="11"/>
    </row>
    <row r="114" spans="1:15" ht="38.25" hidden="1">
      <c r="A114" s="352"/>
      <c r="B114" s="345"/>
      <c r="C114" s="203"/>
      <c r="D114" s="203" t="s">
        <v>56</v>
      </c>
      <c r="E114" s="261" t="s">
        <v>198</v>
      </c>
      <c r="F114" s="316"/>
      <c r="G114" s="316"/>
      <c r="H114" s="316"/>
      <c r="I114" s="317">
        <f t="shared" si="10"/>
        <v>0</v>
      </c>
      <c r="J114" s="317" t="e">
        <f t="shared" si="0"/>
        <v>#DIV/0!</v>
      </c>
      <c r="N114" s="11"/>
      <c r="O114" s="11"/>
    </row>
    <row r="115" spans="1:15" ht="12.75">
      <c r="A115" s="346"/>
      <c r="B115" s="350" t="s">
        <v>50</v>
      </c>
      <c r="C115" s="289"/>
      <c r="D115" s="289"/>
      <c r="E115" s="358" t="s">
        <v>51</v>
      </c>
      <c r="F115" s="332">
        <f>F120+F154+F116</f>
        <v>6307.1</v>
      </c>
      <c r="G115" s="332">
        <f>G120+G154+G116</f>
        <v>4144.3</v>
      </c>
      <c r="H115" s="332">
        <f>H120+H154+H116</f>
        <v>2572.1</v>
      </c>
      <c r="I115" s="339">
        <f t="shared" si="10"/>
        <v>-1572.2</v>
      </c>
      <c r="J115" s="339">
        <f t="shared" si="0"/>
        <v>62.1</v>
      </c>
      <c r="N115" s="11"/>
      <c r="O115" s="11"/>
    </row>
    <row r="116" spans="1:15" ht="12.75">
      <c r="A116" s="346"/>
      <c r="B116" s="345" t="s">
        <v>348</v>
      </c>
      <c r="C116" s="289"/>
      <c r="D116" s="289"/>
      <c r="E116" s="261" t="s">
        <v>362</v>
      </c>
      <c r="F116" s="316">
        <f aca="true" t="shared" si="11" ref="F116:H117">F117</f>
        <v>236.4</v>
      </c>
      <c r="G116" s="316">
        <f t="shared" si="11"/>
        <v>59.1</v>
      </c>
      <c r="H116" s="316">
        <f t="shared" si="11"/>
        <v>0</v>
      </c>
      <c r="I116" s="339">
        <f t="shared" si="10"/>
        <v>-59.1</v>
      </c>
      <c r="J116" s="339">
        <f t="shared" si="0"/>
        <v>0</v>
      </c>
      <c r="N116" s="11"/>
      <c r="O116" s="11"/>
    </row>
    <row r="117" spans="1:15" ht="25.5">
      <c r="A117" s="346"/>
      <c r="B117" s="345"/>
      <c r="C117" s="203" t="s">
        <v>224</v>
      </c>
      <c r="D117" s="203"/>
      <c r="E117" s="261" t="s">
        <v>212</v>
      </c>
      <c r="F117" s="316">
        <f t="shared" si="11"/>
        <v>236.4</v>
      </c>
      <c r="G117" s="316">
        <f t="shared" si="11"/>
        <v>59.1</v>
      </c>
      <c r="H117" s="316">
        <f t="shared" si="11"/>
        <v>0</v>
      </c>
      <c r="I117" s="317">
        <f t="shared" si="10"/>
        <v>-59.1</v>
      </c>
      <c r="J117" s="317">
        <f t="shared" si="0"/>
        <v>0</v>
      </c>
      <c r="N117" s="11"/>
      <c r="O117" s="11"/>
    </row>
    <row r="118" spans="1:15" ht="38.25">
      <c r="A118" s="346"/>
      <c r="B118" s="345"/>
      <c r="C118" s="203" t="s">
        <v>455</v>
      </c>
      <c r="D118" s="203"/>
      <c r="E118" s="261" t="s">
        <v>610</v>
      </c>
      <c r="F118" s="316">
        <f>F119</f>
        <v>236.4</v>
      </c>
      <c r="G118" s="316">
        <f>G119</f>
        <v>59.1</v>
      </c>
      <c r="H118" s="316">
        <f>H119</f>
        <v>0</v>
      </c>
      <c r="I118" s="317">
        <f t="shared" si="10"/>
        <v>-59.1</v>
      </c>
      <c r="J118" s="317">
        <f t="shared" si="0"/>
        <v>0</v>
      </c>
      <c r="N118" s="11"/>
      <c r="O118" s="11"/>
    </row>
    <row r="119" spans="1:15" ht="38.25">
      <c r="A119" s="346"/>
      <c r="B119" s="345"/>
      <c r="C119" s="203"/>
      <c r="D119" s="203" t="s">
        <v>56</v>
      </c>
      <c r="E119" s="261" t="s">
        <v>198</v>
      </c>
      <c r="F119" s="316">
        <v>236.4</v>
      </c>
      <c r="G119" s="316">
        <v>59.1</v>
      </c>
      <c r="H119" s="316">
        <v>0</v>
      </c>
      <c r="I119" s="317">
        <f t="shared" si="10"/>
        <v>-59.1</v>
      </c>
      <c r="J119" s="317">
        <f t="shared" si="0"/>
        <v>0</v>
      </c>
      <c r="N119" s="11"/>
      <c r="O119" s="11"/>
    </row>
    <row r="120" spans="1:15" ht="12.75">
      <c r="A120" s="346"/>
      <c r="B120" s="345" t="s">
        <v>122</v>
      </c>
      <c r="C120" s="203"/>
      <c r="D120" s="203"/>
      <c r="E120" s="261" t="s">
        <v>123</v>
      </c>
      <c r="F120" s="316">
        <f>F121+F148</f>
        <v>6070.7</v>
      </c>
      <c r="G120" s="316">
        <f>G121+G148</f>
        <v>4085.2</v>
      </c>
      <c r="H120" s="316">
        <f>H121+H148</f>
        <v>2572.1</v>
      </c>
      <c r="I120" s="317">
        <f t="shared" si="10"/>
        <v>-1513.1</v>
      </c>
      <c r="J120" s="317">
        <f t="shared" si="0"/>
        <v>63</v>
      </c>
      <c r="N120" s="11"/>
      <c r="O120" s="11"/>
    </row>
    <row r="121" spans="1:15" ht="51">
      <c r="A121" s="346"/>
      <c r="B121" s="345"/>
      <c r="C121" s="203" t="s">
        <v>236</v>
      </c>
      <c r="D121" s="203"/>
      <c r="E121" s="261" t="s">
        <v>237</v>
      </c>
      <c r="F121" s="316">
        <f>F122</f>
        <v>6070.7</v>
      </c>
      <c r="G121" s="316">
        <f>G122</f>
        <v>4085.2</v>
      </c>
      <c r="H121" s="316">
        <f>H122</f>
        <v>2572.1</v>
      </c>
      <c r="I121" s="317">
        <f t="shared" si="10"/>
        <v>-1513.1</v>
      </c>
      <c r="J121" s="317">
        <f t="shared" si="0"/>
        <v>63</v>
      </c>
      <c r="N121" s="11"/>
      <c r="O121" s="11"/>
    </row>
    <row r="122" spans="1:15" ht="25.5">
      <c r="A122" s="346"/>
      <c r="B122" s="345"/>
      <c r="C122" s="203" t="s">
        <v>238</v>
      </c>
      <c r="D122" s="203"/>
      <c r="E122" s="261" t="s">
        <v>239</v>
      </c>
      <c r="F122" s="316">
        <f>F123+F138+F141</f>
        <v>6070.7</v>
      </c>
      <c r="G122" s="316">
        <f>G123+G138+G141</f>
        <v>4085.2</v>
      </c>
      <c r="H122" s="316">
        <f>H123+H138+H141</f>
        <v>2572.1</v>
      </c>
      <c r="I122" s="317">
        <f t="shared" si="10"/>
        <v>-1513.1</v>
      </c>
      <c r="J122" s="317">
        <f t="shared" si="0"/>
        <v>63</v>
      </c>
      <c r="N122" s="11"/>
      <c r="O122" s="11"/>
    </row>
    <row r="123" spans="1:15" ht="38.25">
      <c r="A123" s="346"/>
      <c r="B123" s="345"/>
      <c r="C123" s="203" t="s">
        <v>240</v>
      </c>
      <c r="D123" s="203"/>
      <c r="E123" s="261" t="s">
        <v>241</v>
      </c>
      <c r="F123" s="316">
        <f>F126+F130</f>
        <v>4095.2</v>
      </c>
      <c r="G123" s="316">
        <f>G124+G126+G132</f>
        <v>4085.2</v>
      </c>
      <c r="H123" s="316">
        <f>H124+H126+H132</f>
        <v>2572.1</v>
      </c>
      <c r="I123" s="317">
        <f t="shared" si="10"/>
        <v>-1513.1</v>
      </c>
      <c r="J123" s="317">
        <f t="shared" si="0"/>
        <v>63</v>
      </c>
      <c r="N123" s="11"/>
      <c r="O123" s="11"/>
    </row>
    <row r="124" spans="1:15" ht="25.5" hidden="1">
      <c r="A124" s="346"/>
      <c r="B124" s="345"/>
      <c r="C124" s="203" t="s">
        <v>531</v>
      </c>
      <c r="D124" s="203"/>
      <c r="E124" s="261" t="s">
        <v>532</v>
      </c>
      <c r="F124" s="316">
        <f>F125</f>
        <v>0</v>
      </c>
      <c r="G124" s="316">
        <f>G125</f>
        <v>0</v>
      </c>
      <c r="H124" s="316">
        <f>H125</f>
        <v>0</v>
      </c>
      <c r="I124" s="317">
        <f t="shared" si="10"/>
        <v>0</v>
      </c>
      <c r="J124" s="317" t="e">
        <f>H124/G124*100</f>
        <v>#DIV/0!</v>
      </c>
      <c r="N124" s="11"/>
      <c r="O124" s="11"/>
    </row>
    <row r="125" spans="1:15" ht="38.25" hidden="1">
      <c r="A125" s="346"/>
      <c r="B125" s="345"/>
      <c r="C125" s="203"/>
      <c r="D125" s="203" t="s">
        <v>56</v>
      </c>
      <c r="E125" s="261" t="s">
        <v>198</v>
      </c>
      <c r="F125" s="316"/>
      <c r="G125" s="316"/>
      <c r="H125" s="316"/>
      <c r="I125" s="317">
        <f t="shared" si="10"/>
        <v>0</v>
      </c>
      <c r="J125" s="317" t="e">
        <f>H125/G125*100</f>
        <v>#DIV/0!</v>
      </c>
      <c r="N125" s="11"/>
      <c r="O125" s="11"/>
    </row>
    <row r="126" spans="1:15" ht="25.5">
      <c r="A126" s="346"/>
      <c r="B126" s="345"/>
      <c r="C126" s="203" t="s">
        <v>242</v>
      </c>
      <c r="D126" s="203"/>
      <c r="E126" s="261" t="s">
        <v>243</v>
      </c>
      <c r="F126" s="316">
        <f>F127</f>
        <v>4095.2</v>
      </c>
      <c r="G126" s="316">
        <f>G127</f>
        <v>4085.2</v>
      </c>
      <c r="H126" s="316">
        <f>H127</f>
        <v>2572.1</v>
      </c>
      <c r="I126" s="317">
        <f t="shared" si="10"/>
        <v>-1513.1</v>
      </c>
      <c r="J126" s="317">
        <f>H126/G126*100</f>
        <v>63</v>
      </c>
      <c r="N126" s="11"/>
      <c r="O126" s="11"/>
    </row>
    <row r="127" spans="1:15" ht="38.25">
      <c r="A127" s="346"/>
      <c r="B127" s="345"/>
      <c r="C127" s="203"/>
      <c r="D127" s="203" t="s">
        <v>56</v>
      </c>
      <c r="E127" s="261" t="s">
        <v>198</v>
      </c>
      <c r="F127" s="316">
        <v>4095.2</v>
      </c>
      <c r="G127" s="316">
        <v>4085.2</v>
      </c>
      <c r="H127" s="316">
        <v>2572.1</v>
      </c>
      <c r="I127" s="317">
        <f t="shared" si="10"/>
        <v>-1513.1</v>
      </c>
      <c r="J127" s="317">
        <f>H127/G127*100</f>
        <v>63</v>
      </c>
      <c r="N127" s="11"/>
      <c r="O127" s="11"/>
    </row>
    <row r="128" spans="1:15" ht="25.5" hidden="1">
      <c r="A128" s="351"/>
      <c r="B128" s="345"/>
      <c r="C128" s="203" t="s">
        <v>244</v>
      </c>
      <c r="D128" s="203"/>
      <c r="E128" s="261" t="s">
        <v>245</v>
      </c>
      <c r="F128" s="316">
        <f>F129</f>
        <v>0</v>
      </c>
      <c r="G128" s="316">
        <f>G129</f>
        <v>0</v>
      </c>
      <c r="H128" s="316">
        <f>H129</f>
        <v>0</v>
      </c>
      <c r="I128" s="317">
        <f t="shared" si="10"/>
        <v>0</v>
      </c>
      <c r="J128" s="317" t="e">
        <f aca="true" t="shared" si="12" ref="J128:J248">H128/G128*100</f>
        <v>#DIV/0!</v>
      </c>
      <c r="N128" s="11"/>
      <c r="O128" s="11"/>
    </row>
    <row r="129" spans="1:15" ht="42" customHeight="1" hidden="1">
      <c r="A129" s="352"/>
      <c r="B129" s="345"/>
      <c r="C129" s="289"/>
      <c r="D129" s="203" t="s">
        <v>56</v>
      </c>
      <c r="E129" s="261" t="s">
        <v>198</v>
      </c>
      <c r="F129" s="316"/>
      <c r="G129" s="316"/>
      <c r="H129" s="316"/>
      <c r="I129" s="317">
        <f t="shared" si="10"/>
        <v>0</v>
      </c>
      <c r="J129" s="317" t="e">
        <f t="shared" si="12"/>
        <v>#DIV/0!</v>
      </c>
      <c r="N129" s="11"/>
      <c r="O129" s="11"/>
    </row>
    <row r="130" spans="1:15" ht="68.25" customHeight="1" hidden="1">
      <c r="A130" s="346"/>
      <c r="B130" s="345"/>
      <c r="C130" s="203" t="s">
        <v>443</v>
      </c>
      <c r="D130" s="289"/>
      <c r="E130" s="261" t="s">
        <v>444</v>
      </c>
      <c r="F130" s="316">
        <f>F131</f>
        <v>0</v>
      </c>
      <c r="G130" s="316">
        <f>G131</f>
        <v>0</v>
      </c>
      <c r="H130" s="316">
        <f>H131</f>
        <v>0</v>
      </c>
      <c r="I130" s="317">
        <f t="shared" si="10"/>
        <v>0</v>
      </c>
      <c r="J130" s="317" t="e">
        <f t="shared" si="12"/>
        <v>#DIV/0!</v>
      </c>
      <c r="N130" s="11"/>
      <c r="O130" s="11"/>
    </row>
    <row r="131" spans="1:15" ht="38.25" hidden="1">
      <c r="A131" s="346"/>
      <c r="B131" s="345"/>
      <c r="C131" s="289"/>
      <c r="D131" s="203" t="s">
        <v>56</v>
      </c>
      <c r="E131" s="261" t="s">
        <v>198</v>
      </c>
      <c r="F131" s="316"/>
      <c r="G131" s="316">
        <v>0</v>
      </c>
      <c r="H131" s="316">
        <v>0</v>
      </c>
      <c r="I131" s="317">
        <f t="shared" si="10"/>
        <v>0</v>
      </c>
      <c r="J131" s="317" t="e">
        <f t="shared" si="12"/>
        <v>#DIV/0!</v>
      </c>
      <c r="N131" s="11"/>
      <c r="O131" s="11"/>
    </row>
    <row r="132" spans="1:15" ht="25.5" hidden="1">
      <c r="A132" s="346"/>
      <c r="B132" s="345"/>
      <c r="C132" s="203" t="s">
        <v>244</v>
      </c>
      <c r="D132" s="203"/>
      <c r="E132" s="261" t="s">
        <v>245</v>
      </c>
      <c r="F132" s="316">
        <f>F133</f>
        <v>0</v>
      </c>
      <c r="G132" s="316">
        <f>G133</f>
        <v>0</v>
      </c>
      <c r="H132" s="316">
        <f>H133</f>
        <v>0</v>
      </c>
      <c r="I132" s="317">
        <f t="shared" si="10"/>
        <v>0</v>
      </c>
      <c r="J132" s="317" t="e">
        <f t="shared" si="12"/>
        <v>#DIV/0!</v>
      </c>
      <c r="N132" s="11"/>
      <c r="O132" s="11"/>
    </row>
    <row r="133" spans="1:15" ht="38.25" hidden="1">
      <c r="A133" s="346"/>
      <c r="B133" s="345"/>
      <c r="C133" s="289"/>
      <c r="D133" s="203" t="s">
        <v>56</v>
      </c>
      <c r="E133" s="261" t="s">
        <v>198</v>
      </c>
      <c r="F133" s="316"/>
      <c r="G133" s="316"/>
      <c r="H133" s="316"/>
      <c r="I133" s="317">
        <f t="shared" si="10"/>
        <v>0</v>
      </c>
      <c r="J133" s="317" t="e">
        <f t="shared" si="12"/>
        <v>#DIV/0!</v>
      </c>
      <c r="N133" s="11"/>
      <c r="O133" s="11"/>
    </row>
    <row r="134" spans="1:15" ht="70.5" customHeight="1" hidden="1">
      <c r="A134" s="352"/>
      <c r="B134" s="345"/>
      <c r="C134" s="267" t="s">
        <v>443</v>
      </c>
      <c r="D134" s="134"/>
      <c r="E134" s="361" t="s">
        <v>444</v>
      </c>
      <c r="F134" s="317">
        <f>F135</f>
        <v>0</v>
      </c>
      <c r="G134" s="317">
        <f>G135</f>
        <v>0</v>
      </c>
      <c r="H134" s="317">
        <f>H135</f>
        <v>0</v>
      </c>
      <c r="I134" s="317">
        <f t="shared" si="10"/>
        <v>0</v>
      </c>
      <c r="J134" s="317" t="e">
        <f t="shared" si="12"/>
        <v>#DIV/0!</v>
      </c>
      <c r="N134" s="11"/>
      <c r="O134" s="11"/>
    </row>
    <row r="135" spans="1:10" s="22" customFormat="1" ht="12.75" hidden="1">
      <c r="A135" s="346"/>
      <c r="B135" s="345"/>
      <c r="C135" s="134"/>
      <c r="D135" s="134" t="s">
        <v>93</v>
      </c>
      <c r="E135" s="361" t="s">
        <v>78</v>
      </c>
      <c r="F135" s="317"/>
      <c r="G135" s="317">
        <v>0</v>
      </c>
      <c r="H135" s="317">
        <v>0</v>
      </c>
      <c r="I135" s="317">
        <f t="shared" si="10"/>
        <v>0</v>
      </c>
      <c r="J135" s="317" t="e">
        <f t="shared" si="12"/>
        <v>#DIV/0!</v>
      </c>
    </row>
    <row r="136" spans="1:10" s="22" customFormat="1" ht="89.25" hidden="1">
      <c r="A136" s="346"/>
      <c r="B136" s="345"/>
      <c r="C136" s="267" t="s">
        <v>378</v>
      </c>
      <c r="D136" s="134"/>
      <c r="E136" s="361" t="s">
        <v>379</v>
      </c>
      <c r="F136" s="317">
        <f>F137</f>
        <v>0</v>
      </c>
      <c r="G136" s="317">
        <f>G137</f>
        <v>0</v>
      </c>
      <c r="H136" s="317">
        <f>H137</f>
        <v>0</v>
      </c>
      <c r="I136" s="317">
        <f t="shared" si="10"/>
        <v>0</v>
      </c>
      <c r="J136" s="317" t="e">
        <f t="shared" si="12"/>
        <v>#DIV/0!</v>
      </c>
    </row>
    <row r="137" spans="1:10" s="22" customFormat="1" ht="38.25" hidden="1">
      <c r="A137" s="346"/>
      <c r="B137" s="345"/>
      <c r="C137" s="134"/>
      <c r="D137" s="203" t="s">
        <v>56</v>
      </c>
      <c r="E137" s="261" t="s">
        <v>198</v>
      </c>
      <c r="F137" s="317"/>
      <c r="G137" s="317"/>
      <c r="H137" s="317"/>
      <c r="I137" s="317">
        <f t="shared" si="10"/>
        <v>0</v>
      </c>
      <c r="J137" s="317" t="e">
        <f t="shared" si="12"/>
        <v>#DIV/0!</v>
      </c>
    </row>
    <row r="138" spans="1:10" s="22" customFormat="1" ht="38.25" hidden="1">
      <c r="A138" s="346"/>
      <c r="B138" s="345"/>
      <c r="C138" s="134" t="s">
        <v>338</v>
      </c>
      <c r="D138" s="134"/>
      <c r="E138" s="361" t="s">
        <v>339</v>
      </c>
      <c r="F138" s="317">
        <f aca="true" t="shared" si="13" ref="F138:H139">F139</f>
        <v>0</v>
      </c>
      <c r="G138" s="317">
        <f t="shared" si="13"/>
        <v>0</v>
      </c>
      <c r="H138" s="317">
        <f t="shared" si="13"/>
        <v>0</v>
      </c>
      <c r="I138" s="317">
        <f t="shared" si="10"/>
        <v>0</v>
      </c>
      <c r="J138" s="317" t="e">
        <f t="shared" si="12"/>
        <v>#DIV/0!</v>
      </c>
    </row>
    <row r="139" spans="1:10" s="22" customFormat="1" ht="38.25" hidden="1">
      <c r="A139" s="346"/>
      <c r="B139" s="345"/>
      <c r="C139" s="203" t="s">
        <v>349</v>
      </c>
      <c r="D139" s="289"/>
      <c r="E139" s="261" t="s">
        <v>337</v>
      </c>
      <c r="F139" s="317">
        <f t="shared" si="13"/>
        <v>0</v>
      </c>
      <c r="G139" s="317">
        <f t="shared" si="13"/>
        <v>0</v>
      </c>
      <c r="H139" s="317">
        <f t="shared" si="13"/>
        <v>0</v>
      </c>
      <c r="I139" s="317">
        <f t="shared" si="10"/>
        <v>0</v>
      </c>
      <c r="J139" s="317" t="e">
        <f t="shared" si="12"/>
        <v>#DIV/0!</v>
      </c>
    </row>
    <row r="140" spans="1:10" s="22" customFormat="1" ht="38.25" hidden="1">
      <c r="A140" s="346"/>
      <c r="B140" s="345"/>
      <c r="C140" s="289"/>
      <c r="D140" s="203" t="s">
        <v>56</v>
      </c>
      <c r="E140" s="261" t="s">
        <v>198</v>
      </c>
      <c r="F140" s="317"/>
      <c r="G140" s="317"/>
      <c r="H140" s="317"/>
      <c r="I140" s="317">
        <f t="shared" si="10"/>
        <v>0</v>
      </c>
      <c r="J140" s="317" t="e">
        <f t="shared" si="12"/>
        <v>#DIV/0!</v>
      </c>
    </row>
    <row r="141" spans="1:10" s="22" customFormat="1" ht="25.5">
      <c r="A141" s="346"/>
      <c r="B141" s="345"/>
      <c r="C141" s="134" t="s">
        <v>250</v>
      </c>
      <c r="D141" s="134"/>
      <c r="E141" s="361" t="s">
        <v>300</v>
      </c>
      <c r="F141" s="317">
        <f>F142+F144+F146</f>
        <v>1975.5</v>
      </c>
      <c r="G141" s="317">
        <f>G142+G144+G146</f>
        <v>0</v>
      </c>
      <c r="H141" s="317">
        <f>H142+H144+H146</f>
        <v>0</v>
      </c>
      <c r="I141" s="317">
        <f>I142+I144+I146</f>
        <v>0</v>
      </c>
      <c r="J141" s="317" t="e">
        <f t="shared" si="12"/>
        <v>#DIV/0!</v>
      </c>
    </row>
    <row r="142" spans="1:10" s="22" customFormat="1" ht="25.5" hidden="1">
      <c r="A142" s="346"/>
      <c r="B142" s="345"/>
      <c r="C142" s="203" t="s">
        <v>490</v>
      </c>
      <c r="D142" s="203"/>
      <c r="E142" s="261" t="s">
        <v>245</v>
      </c>
      <c r="F142" s="317"/>
      <c r="G142" s="317"/>
      <c r="H142" s="317"/>
      <c r="I142" s="317">
        <f t="shared" si="10"/>
        <v>0</v>
      </c>
      <c r="J142" s="317" t="e">
        <f t="shared" si="12"/>
        <v>#DIV/0!</v>
      </c>
    </row>
    <row r="143" spans="1:10" s="22" customFormat="1" ht="12.75" hidden="1">
      <c r="A143" s="346"/>
      <c r="B143" s="345"/>
      <c r="C143" s="289"/>
      <c r="D143" s="203" t="s">
        <v>93</v>
      </c>
      <c r="E143" s="261" t="s">
        <v>78</v>
      </c>
      <c r="F143" s="317"/>
      <c r="G143" s="317"/>
      <c r="H143" s="317">
        <v>0</v>
      </c>
      <c r="I143" s="317">
        <f t="shared" si="10"/>
        <v>0</v>
      </c>
      <c r="J143" s="317" t="e">
        <f t="shared" si="12"/>
        <v>#DIV/0!</v>
      </c>
    </row>
    <row r="144" spans="1:10" s="22" customFormat="1" ht="66" customHeight="1">
      <c r="A144" s="346"/>
      <c r="B144" s="345"/>
      <c r="C144" s="267" t="s">
        <v>581</v>
      </c>
      <c r="D144" s="134"/>
      <c r="E144" s="361" t="s">
        <v>444</v>
      </c>
      <c r="F144" s="317">
        <f>F145</f>
        <v>1923.9</v>
      </c>
      <c r="G144" s="317">
        <f>G145</f>
        <v>0</v>
      </c>
      <c r="H144" s="317">
        <f>H145</f>
        <v>0</v>
      </c>
      <c r="I144" s="317">
        <f t="shared" si="10"/>
        <v>0</v>
      </c>
      <c r="J144" s="317" t="e">
        <f t="shared" si="12"/>
        <v>#DIV/0!</v>
      </c>
    </row>
    <row r="145" spans="1:10" s="22" customFormat="1" ht="12.75">
      <c r="A145" s="346"/>
      <c r="B145" s="345"/>
      <c r="C145" s="134"/>
      <c r="D145" s="134" t="s">
        <v>93</v>
      </c>
      <c r="E145" s="361" t="s">
        <v>78</v>
      </c>
      <c r="F145" s="317">
        <v>1923.9</v>
      </c>
      <c r="G145" s="317">
        <v>0</v>
      </c>
      <c r="H145" s="317">
        <v>0</v>
      </c>
      <c r="I145" s="317">
        <f t="shared" si="10"/>
        <v>0</v>
      </c>
      <c r="J145" s="317" t="e">
        <f t="shared" si="12"/>
        <v>#DIV/0!</v>
      </c>
    </row>
    <row r="146" spans="1:10" s="22" customFormat="1" ht="26.25" customHeight="1">
      <c r="A146" s="346"/>
      <c r="B146" s="345"/>
      <c r="C146" s="134" t="s">
        <v>490</v>
      </c>
      <c r="D146" s="134"/>
      <c r="E146" s="361" t="s">
        <v>245</v>
      </c>
      <c r="F146" s="317">
        <f>F147</f>
        <v>51.6</v>
      </c>
      <c r="G146" s="317">
        <f>G147</f>
        <v>0</v>
      </c>
      <c r="H146" s="317">
        <f>H147</f>
        <v>0</v>
      </c>
      <c r="I146" s="317">
        <f t="shared" si="10"/>
        <v>0</v>
      </c>
      <c r="J146" s="317" t="e">
        <f t="shared" si="12"/>
        <v>#DIV/0!</v>
      </c>
    </row>
    <row r="147" spans="1:10" s="22" customFormat="1" ht="12.75">
      <c r="A147" s="346"/>
      <c r="B147" s="345"/>
      <c r="C147" s="134"/>
      <c r="D147" s="134" t="s">
        <v>93</v>
      </c>
      <c r="E147" s="361" t="s">
        <v>78</v>
      </c>
      <c r="F147" s="317">
        <v>51.6</v>
      </c>
      <c r="G147" s="317">
        <v>0</v>
      </c>
      <c r="H147" s="317">
        <v>0</v>
      </c>
      <c r="I147" s="317">
        <f t="shared" si="10"/>
        <v>0</v>
      </c>
      <c r="J147" s="317" t="e">
        <f t="shared" si="12"/>
        <v>#DIV/0!</v>
      </c>
    </row>
    <row r="148" spans="1:10" s="22" customFormat="1" ht="29.25" customHeight="1" hidden="1">
      <c r="A148" s="346"/>
      <c r="B148" s="345"/>
      <c r="C148" s="203" t="s">
        <v>449</v>
      </c>
      <c r="D148" s="134"/>
      <c r="E148" s="274" t="s">
        <v>446</v>
      </c>
      <c r="F148" s="317">
        <f>F149</f>
        <v>0</v>
      </c>
      <c r="G148" s="317">
        <f>G149</f>
        <v>0</v>
      </c>
      <c r="H148" s="317">
        <f>H149</f>
        <v>0</v>
      </c>
      <c r="I148" s="317">
        <f t="shared" si="10"/>
        <v>0</v>
      </c>
      <c r="J148" s="317" t="e">
        <f t="shared" si="12"/>
        <v>#DIV/0!</v>
      </c>
    </row>
    <row r="149" spans="1:10" s="22" customFormat="1" ht="25.5" hidden="1">
      <c r="A149" s="346"/>
      <c r="B149" s="345"/>
      <c r="C149" s="203" t="s">
        <v>450</v>
      </c>
      <c r="D149" s="134"/>
      <c r="E149" s="274" t="s">
        <v>447</v>
      </c>
      <c r="F149" s="317">
        <f>F150+F152</f>
        <v>0</v>
      </c>
      <c r="G149" s="317">
        <f>G150+G152</f>
        <v>0</v>
      </c>
      <c r="H149" s="317">
        <f>H150+H152</f>
        <v>0</v>
      </c>
      <c r="I149" s="317">
        <f t="shared" si="10"/>
        <v>0</v>
      </c>
      <c r="J149" s="317" t="e">
        <f t="shared" si="12"/>
        <v>#DIV/0!</v>
      </c>
    </row>
    <row r="150" spans="1:10" s="22" customFormat="1" ht="51" hidden="1">
      <c r="A150" s="346"/>
      <c r="B150" s="345"/>
      <c r="C150" s="203" t="s">
        <v>497</v>
      </c>
      <c r="D150" s="134"/>
      <c r="E150" s="274" t="s">
        <v>498</v>
      </c>
      <c r="F150" s="317">
        <f>F151</f>
        <v>0</v>
      </c>
      <c r="G150" s="317">
        <f>G151</f>
        <v>0</v>
      </c>
      <c r="H150" s="317">
        <f>H151</f>
        <v>0</v>
      </c>
      <c r="I150" s="317">
        <f t="shared" si="10"/>
        <v>0</v>
      </c>
      <c r="J150" s="317" t="e">
        <f t="shared" si="12"/>
        <v>#DIV/0!</v>
      </c>
    </row>
    <row r="151" spans="1:10" s="22" customFormat="1" ht="38.25" hidden="1">
      <c r="A151" s="346"/>
      <c r="B151" s="345"/>
      <c r="C151" s="134"/>
      <c r="D151" s="134" t="s">
        <v>56</v>
      </c>
      <c r="E151" s="274" t="s">
        <v>198</v>
      </c>
      <c r="F151" s="317"/>
      <c r="G151" s="317"/>
      <c r="H151" s="317">
        <v>0</v>
      </c>
      <c r="I151" s="317">
        <f t="shared" si="10"/>
        <v>0</v>
      </c>
      <c r="J151" s="317" t="e">
        <f t="shared" si="12"/>
        <v>#DIV/0!</v>
      </c>
    </row>
    <row r="152" spans="1:10" s="22" customFormat="1" ht="51" hidden="1">
      <c r="A152" s="346"/>
      <c r="B152" s="345"/>
      <c r="C152" s="203" t="s">
        <v>538</v>
      </c>
      <c r="D152" s="134"/>
      <c r="E152" s="274" t="s">
        <v>498</v>
      </c>
      <c r="F152" s="317">
        <f>F153</f>
        <v>0</v>
      </c>
      <c r="G152" s="317">
        <f>G153</f>
        <v>0</v>
      </c>
      <c r="H152" s="317">
        <f>H153</f>
        <v>0</v>
      </c>
      <c r="I152" s="317">
        <f t="shared" si="10"/>
        <v>0</v>
      </c>
      <c r="J152" s="317" t="e">
        <f t="shared" si="12"/>
        <v>#DIV/0!</v>
      </c>
    </row>
    <row r="153" spans="1:10" s="22" customFormat="1" ht="38.25" hidden="1">
      <c r="A153" s="346"/>
      <c r="B153" s="345"/>
      <c r="C153" s="134"/>
      <c r="D153" s="134" t="s">
        <v>56</v>
      </c>
      <c r="E153" s="274" t="s">
        <v>198</v>
      </c>
      <c r="F153" s="317"/>
      <c r="G153" s="317"/>
      <c r="H153" s="317"/>
      <c r="I153" s="317">
        <f t="shared" si="10"/>
        <v>0</v>
      </c>
      <c r="J153" s="317" t="e">
        <f t="shared" si="12"/>
        <v>#DIV/0!</v>
      </c>
    </row>
    <row r="154" spans="1:15" ht="25.5" hidden="1">
      <c r="A154" s="346"/>
      <c r="B154" s="345" t="s">
        <v>18</v>
      </c>
      <c r="C154" s="203"/>
      <c r="D154" s="203"/>
      <c r="E154" s="261" t="s">
        <v>19</v>
      </c>
      <c r="F154" s="316">
        <f aca="true" t="shared" si="14" ref="F154:H155">F155</f>
        <v>0</v>
      </c>
      <c r="G154" s="316">
        <f t="shared" si="14"/>
        <v>0</v>
      </c>
      <c r="H154" s="316">
        <f t="shared" si="14"/>
        <v>0</v>
      </c>
      <c r="I154" s="317">
        <f t="shared" si="10"/>
        <v>0</v>
      </c>
      <c r="J154" s="317" t="e">
        <f t="shared" si="12"/>
        <v>#DIV/0!</v>
      </c>
      <c r="N154" s="11"/>
      <c r="O154" s="11"/>
    </row>
    <row r="155" spans="1:15" ht="54" customHeight="1" hidden="1">
      <c r="A155" s="346"/>
      <c r="B155" s="345"/>
      <c r="C155" s="203" t="s">
        <v>246</v>
      </c>
      <c r="D155" s="203"/>
      <c r="E155" s="260" t="s">
        <v>247</v>
      </c>
      <c r="F155" s="316">
        <f t="shared" si="14"/>
        <v>0</v>
      </c>
      <c r="G155" s="316">
        <f t="shared" si="14"/>
        <v>0</v>
      </c>
      <c r="H155" s="316">
        <f t="shared" si="14"/>
        <v>0</v>
      </c>
      <c r="I155" s="317">
        <f t="shared" si="10"/>
        <v>0</v>
      </c>
      <c r="J155" s="317" t="e">
        <f t="shared" si="12"/>
        <v>#DIV/0!</v>
      </c>
      <c r="N155" s="11"/>
      <c r="O155" s="11"/>
    </row>
    <row r="156" spans="1:15" ht="41.25" customHeight="1" hidden="1">
      <c r="A156" s="346"/>
      <c r="B156" s="345"/>
      <c r="C156" s="203" t="s">
        <v>322</v>
      </c>
      <c r="D156" s="203"/>
      <c r="E156" s="260" t="s">
        <v>587</v>
      </c>
      <c r="F156" s="316">
        <f>F157+F159</f>
        <v>0</v>
      </c>
      <c r="G156" s="316">
        <f>G157+G159</f>
        <v>0</v>
      </c>
      <c r="H156" s="316">
        <f>H157+H159</f>
        <v>0</v>
      </c>
      <c r="I156" s="317">
        <f t="shared" si="10"/>
        <v>0</v>
      </c>
      <c r="J156" s="317" t="e">
        <f t="shared" si="12"/>
        <v>#DIV/0!</v>
      </c>
      <c r="N156" s="11"/>
      <c r="O156" s="11"/>
    </row>
    <row r="157" spans="1:15" ht="25.5" hidden="1">
      <c r="A157" s="141"/>
      <c r="B157" s="350"/>
      <c r="C157" s="203" t="s">
        <v>382</v>
      </c>
      <c r="D157" s="203"/>
      <c r="E157" s="261" t="s">
        <v>45</v>
      </c>
      <c r="F157" s="316">
        <f>F158</f>
        <v>0</v>
      </c>
      <c r="G157" s="316">
        <f>G158</f>
        <v>0</v>
      </c>
      <c r="H157" s="316">
        <f>H158</f>
        <v>0</v>
      </c>
      <c r="I157" s="317">
        <f t="shared" si="10"/>
        <v>0</v>
      </c>
      <c r="J157" s="317" t="e">
        <f t="shared" si="12"/>
        <v>#DIV/0!</v>
      </c>
      <c r="N157" s="11"/>
      <c r="O157" s="11"/>
    </row>
    <row r="158" spans="1:15" ht="12.75" hidden="1">
      <c r="A158" s="346"/>
      <c r="B158" s="345"/>
      <c r="C158" s="203"/>
      <c r="D158" s="203" t="s">
        <v>93</v>
      </c>
      <c r="E158" s="261" t="s">
        <v>78</v>
      </c>
      <c r="F158" s="316"/>
      <c r="G158" s="316"/>
      <c r="H158" s="316"/>
      <c r="I158" s="317">
        <f t="shared" si="10"/>
        <v>0</v>
      </c>
      <c r="J158" s="317" t="e">
        <f t="shared" si="12"/>
        <v>#DIV/0!</v>
      </c>
      <c r="N158" s="11"/>
      <c r="O158" s="11"/>
    </row>
    <row r="159" spans="1:15" ht="12.75" hidden="1">
      <c r="A159" s="346"/>
      <c r="B159" s="345"/>
      <c r="C159" s="203" t="s">
        <v>253</v>
      </c>
      <c r="D159" s="203"/>
      <c r="E159" s="261" t="s">
        <v>256</v>
      </c>
      <c r="F159" s="316">
        <f>F160</f>
        <v>0</v>
      </c>
      <c r="G159" s="316">
        <f>G160</f>
        <v>0</v>
      </c>
      <c r="H159" s="316">
        <f>H160</f>
        <v>0</v>
      </c>
      <c r="I159" s="317">
        <f t="shared" si="10"/>
        <v>0</v>
      </c>
      <c r="J159" s="317" t="e">
        <f t="shared" si="12"/>
        <v>#DIV/0!</v>
      </c>
      <c r="N159" s="11"/>
      <c r="O159" s="11"/>
    </row>
    <row r="160" spans="1:15" ht="38.25" hidden="1">
      <c r="A160" s="346"/>
      <c r="B160" s="345"/>
      <c r="C160" s="203"/>
      <c r="D160" s="203" t="s">
        <v>56</v>
      </c>
      <c r="E160" s="261" t="s">
        <v>198</v>
      </c>
      <c r="F160" s="316"/>
      <c r="G160" s="316"/>
      <c r="H160" s="316"/>
      <c r="I160" s="317">
        <f t="shared" si="10"/>
        <v>0</v>
      </c>
      <c r="J160" s="317" t="e">
        <f t="shared" si="12"/>
        <v>#DIV/0!</v>
      </c>
      <c r="N160" s="11"/>
      <c r="O160" s="11"/>
    </row>
    <row r="161" spans="1:15" ht="15" customHeight="1">
      <c r="A161" s="352"/>
      <c r="B161" s="350" t="s">
        <v>20</v>
      </c>
      <c r="C161" s="289"/>
      <c r="D161" s="289"/>
      <c r="E161" s="358" t="s">
        <v>21</v>
      </c>
      <c r="F161" s="332">
        <f>F162+F177+F197+F225</f>
        <v>7481.2</v>
      </c>
      <c r="G161" s="332">
        <f>G162+G177+G197+G225</f>
        <v>2450.9</v>
      </c>
      <c r="H161" s="332">
        <f>H162+H177+H197+H225</f>
        <v>1739.9</v>
      </c>
      <c r="I161" s="339">
        <f t="shared" si="10"/>
        <v>-711</v>
      </c>
      <c r="J161" s="339">
        <f t="shared" si="12"/>
        <v>71</v>
      </c>
      <c r="N161" s="11"/>
      <c r="O161" s="11"/>
    </row>
    <row r="162" spans="1:15" ht="14.25" customHeight="1">
      <c r="A162" s="346"/>
      <c r="B162" s="345" t="s">
        <v>9</v>
      </c>
      <c r="C162" s="203"/>
      <c r="D162" s="203"/>
      <c r="E162" s="261" t="s">
        <v>10</v>
      </c>
      <c r="F162" s="316">
        <f>F167+F173+F171</f>
        <v>125</v>
      </c>
      <c r="G162" s="316">
        <f>G167+G171</f>
        <v>35</v>
      </c>
      <c r="H162" s="316">
        <f>H163+H167+H173</f>
        <v>20.2</v>
      </c>
      <c r="I162" s="317">
        <f t="shared" si="10"/>
        <v>-14.8</v>
      </c>
      <c r="J162" s="317">
        <f t="shared" si="12"/>
        <v>57.7</v>
      </c>
      <c r="N162" s="11"/>
      <c r="O162" s="11"/>
    </row>
    <row r="163" spans="1:10" s="22" customFormat="1" ht="63.75" hidden="1">
      <c r="A163" s="352"/>
      <c r="B163" s="345"/>
      <c r="C163" s="203" t="s">
        <v>257</v>
      </c>
      <c r="D163" s="203"/>
      <c r="E163" s="261" t="s">
        <v>247</v>
      </c>
      <c r="F163" s="316">
        <f aca="true" t="shared" si="15" ref="F163:H165">F164</f>
        <v>0</v>
      </c>
      <c r="G163" s="316">
        <f t="shared" si="15"/>
        <v>0</v>
      </c>
      <c r="H163" s="316">
        <f t="shared" si="15"/>
        <v>0</v>
      </c>
      <c r="I163" s="317">
        <f t="shared" si="10"/>
        <v>0</v>
      </c>
      <c r="J163" s="317" t="e">
        <f t="shared" si="12"/>
        <v>#DIV/0!</v>
      </c>
    </row>
    <row r="164" spans="1:15" ht="25.5" hidden="1">
      <c r="A164" s="346"/>
      <c r="B164" s="345"/>
      <c r="C164" s="203" t="s">
        <v>258</v>
      </c>
      <c r="D164" s="203"/>
      <c r="E164" s="261" t="s">
        <v>259</v>
      </c>
      <c r="F164" s="316">
        <f t="shared" si="15"/>
        <v>0</v>
      </c>
      <c r="G164" s="316">
        <f t="shared" si="15"/>
        <v>0</v>
      </c>
      <c r="H164" s="316">
        <f t="shared" si="15"/>
        <v>0</v>
      </c>
      <c r="I164" s="317">
        <f t="shared" si="10"/>
        <v>0</v>
      </c>
      <c r="J164" s="317" t="e">
        <f t="shared" si="12"/>
        <v>#DIV/0!</v>
      </c>
      <c r="N164" s="11"/>
      <c r="O164" s="11"/>
    </row>
    <row r="165" spans="1:15" ht="32.25" customHeight="1" hidden="1">
      <c r="A165" s="346"/>
      <c r="B165" s="345"/>
      <c r="C165" s="203" t="s">
        <v>374</v>
      </c>
      <c r="D165" s="203"/>
      <c r="E165" s="261" t="s">
        <v>260</v>
      </c>
      <c r="F165" s="316">
        <f t="shared" si="15"/>
        <v>0</v>
      </c>
      <c r="G165" s="316">
        <f t="shared" si="15"/>
        <v>0</v>
      </c>
      <c r="H165" s="316">
        <f t="shared" si="15"/>
        <v>0</v>
      </c>
      <c r="I165" s="317">
        <f t="shared" si="10"/>
        <v>0</v>
      </c>
      <c r="J165" s="317" t="e">
        <f t="shared" si="12"/>
        <v>#DIV/0!</v>
      </c>
      <c r="N165" s="11"/>
      <c r="O165" s="11"/>
    </row>
    <row r="166" spans="1:15" ht="38.25" hidden="1">
      <c r="A166" s="346"/>
      <c r="B166" s="345"/>
      <c r="C166" s="203"/>
      <c r="D166" s="203" t="s">
        <v>59</v>
      </c>
      <c r="E166" s="261" t="s">
        <v>170</v>
      </c>
      <c r="F166" s="316"/>
      <c r="G166" s="316"/>
      <c r="H166" s="316"/>
      <c r="I166" s="317">
        <f t="shared" si="10"/>
        <v>0</v>
      </c>
      <c r="J166" s="317" t="e">
        <f t="shared" si="12"/>
        <v>#DIV/0!</v>
      </c>
      <c r="N166" s="11"/>
      <c r="O166" s="11"/>
    </row>
    <row r="167" spans="1:15" ht="51">
      <c r="A167" s="352"/>
      <c r="B167" s="345"/>
      <c r="C167" s="203" t="s">
        <v>192</v>
      </c>
      <c r="D167" s="203"/>
      <c r="E167" s="261" t="s">
        <v>193</v>
      </c>
      <c r="F167" s="316">
        <f aca="true" t="shared" si="16" ref="F167:H168">F168</f>
        <v>120</v>
      </c>
      <c r="G167" s="316">
        <f t="shared" si="16"/>
        <v>30</v>
      </c>
      <c r="H167" s="316">
        <f t="shared" si="16"/>
        <v>20.2</v>
      </c>
      <c r="I167" s="317">
        <f t="shared" si="10"/>
        <v>-9.8</v>
      </c>
      <c r="J167" s="317">
        <f t="shared" si="12"/>
        <v>67.3</v>
      </c>
      <c r="N167" s="11"/>
      <c r="O167" s="11"/>
    </row>
    <row r="168" spans="1:15" ht="38.25">
      <c r="A168" s="346"/>
      <c r="B168" s="345"/>
      <c r="C168" s="203" t="s">
        <v>218</v>
      </c>
      <c r="D168" s="203"/>
      <c r="E168" s="261" t="s">
        <v>219</v>
      </c>
      <c r="F168" s="316">
        <f t="shared" si="16"/>
        <v>120</v>
      </c>
      <c r="G168" s="316">
        <f t="shared" si="16"/>
        <v>30</v>
      </c>
      <c r="H168" s="316">
        <f t="shared" si="16"/>
        <v>20.2</v>
      </c>
      <c r="I168" s="317">
        <f t="shared" si="10"/>
        <v>-9.8</v>
      </c>
      <c r="J168" s="317">
        <f t="shared" si="12"/>
        <v>67.3</v>
      </c>
      <c r="N168" s="11"/>
      <c r="O168" s="11"/>
    </row>
    <row r="169" spans="1:15" ht="63.75">
      <c r="A169" s="346"/>
      <c r="B169" s="345"/>
      <c r="C169" s="203" t="s">
        <v>261</v>
      </c>
      <c r="D169" s="203"/>
      <c r="E169" s="261" t="s">
        <v>262</v>
      </c>
      <c r="F169" s="316">
        <f>F170</f>
        <v>120</v>
      </c>
      <c r="G169" s="316">
        <f>G170</f>
        <v>30</v>
      </c>
      <c r="H169" s="316">
        <f>H170</f>
        <v>20.2</v>
      </c>
      <c r="I169" s="317">
        <f t="shared" si="10"/>
        <v>-9.8</v>
      </c>
      <c r="J169" s="317">
        <f t="shared" si="12"/>
        <v>67.3</v>
      </c>
      <c r="N169" s="11"/>
      <c r="O169" s="11"/>
    </row>
    <row r="170" spans="1:15" ht="24.75" customHeight="1">
      <c r="A170" s="346"/>
      <c r="B170" s="345"/>
      <c r="C170" s="203"/>
      <c r="D170" s="134" t="s">
        <v>56</v>
      </c>
      <c r="E170" s="261" t="s">
        <v>198</v>
      </c>
      <c r="F170" s="317">
        <v>120</v>
      </c>
      <c r="G170" s="317">
        <v>30</v>
      </c>
      <c r="H170" s="317">
        <v>20.2</v>
      </c>
      <c r="I170" s="317">
        <f t="shared" si="10"/>
        <v>-9.8</v>
      </c>
      <c r="J170" s="317">
        <f t="shared" si="12"/>
        <v>67.3</v>
      </c>
      <c r="N170" s="11"/>
      <c r="O170" s="11"/>
    </row>
    <row r="171" spans="1:15" ht="31.5" customHeight="1">
      <c r="A171" s="346"/>
      <c r="B171" s="345"/>
      <c r="C171" s="203" t="s">
        <v>604</v>
      </c>
      <c r="D171" s="134"/>
      <c r="E171" s="261" t="s">
        <v>603</v>
      </c>
      <c r="F171" s="317">
        <f>F172</f>
        <v>5</v>
      </c>
      <c r="G171" s="317">
        <f>G172</f>
        <v>5</v>
      </c>
      <c r="H171" s="317">
        <f>H172</f>
        <v>0</v>
      </c>
      <c r="I171" s="317">
        <f t="shared" si="10"/>
        <v>-5</v>
      </c>
      <c r="J171" s="317">
        <f t="shared" si="12"/>
        <v>0</v>
      </c>
      <c r="N171" s="11"/>
      <c r="O171" s="11"/>
    </row>
    <row r="172" spans="1:15" ht="24.75" customHeight="1">
      <c r="A172" s="346"/>
      <c r="B172" s="345"/>
      <c r="C172" s="203"/>
      <c r="D172" s="134" t="s">
        <v>56</v>
      </c>
      <c r="E172" s="261" t="s">
        <v>198</v>
      </c>
      <c r="F172" s="317">
        <v>5</v>
      </c>
      <c r="G172" s="317">
        <v>5</v>
      </c>
      <c r="H172" s="317">
        <v>0</v>
      </c>
      <c r="I172" s="317">
        <f t="shared" si="10"/>
        <v>-5</v>
      </c>
      <c r="J172" s="317">
        <f t="shared" si="12"/>
        <v>0</v>
      </c>
      <c r="N172" s="11"/>
      <c r="O172" s="11"/>
    </row>
    <row r="173" spans="1:15" ht="24.75" customHeight="1" hidden="1">
      <c r="A173" s="346"/>
      <c r="B173" s="345"/>
      <c r="C173" s="203" t="s">
        <v>504</v>
      </c>
      <c r="D173" s="134"/>
      <c r="E173" s="261" t="s">
        <v>502</v>
      </c>
      <c r="F173" s="317">
        <f aca="true" t="shared" si="17" ref="F173:H175">F174</f>
        <v>0</v>
      </c>
      <c r="G173" s="317">
        <f t="shared" si="17"/>
        <v>0</v>
      </c>
      <c r="H173" s="317">
        <f t="shared" si="17"/>
        <v>0</v>
      </c>
      <c r="I173" s="317">
        <f t="shared" si="10"/>
        <v>0</v>
      </c>
      <c r="J173" s="317" t="e">
        <f t="shared" si="12"/>
        <v>#DIV/0!</v>
      </c>
      <c r="N173" s="11"/>
      <c r="O173" s="11"/>
    </row>
    <row r="174" spans="1:15" ht="27.75" customHeight="1" hidden="1">
      <c r="A174" s="346"/>
      <c r="B174" s="345"/>
      <c r="C174" s="203" t="s">
        <v>505</v>
      </c>
      <c r="D174" s="134"/>
      <c r="E174" s="261" t="s">
        <v>501</v>
      </c>
      <c r="F174" s="317">
        <f t="shared" si="17"/>
        <v>0</v>
      </c>
      <c r="G174" s="317">
        <f t="shared" si="17"/>
        <v>0</v>
      </c>
      <c r="H174" s="317">
        <f t="shared" si="17"/>
        <v>0</v>
      </c>
      <c r="I174" s="317">
        <f t="shared" si="10"/>
        <v>0</v>
      </c>
      <c r="J174" s="317" t="e">
        <f t="shared" si="12"/>
        <v>#DIV/0!</v>
      </c>
      <c r="N174" s="11"/>
      <c r="O174" s="11"/>
    </row>
    <row r="175" spans="1:15" ht="52.5" customHeight="1" hidden="1">
      <c r="A175" s="346"/>
      <c r="B175" s="345"/>
      <c r="C175" s="203" t="s">
        <v>506</v>
      </c>
      <c r="D175" s="134"/>
      <c r="E175" s="261" t="s">
        <v>499</v>
      </c>
      <c r="F175" s="317">
        <f t="shared" si="17"/>
        <v>0</v>
      </c>
      <c r="G175" s="317">
        <f t="shared" si="17"/>
        <v>0</v>
      </c>
      <c r="H175" s="317">
        <f t="shared" si="17"/>
        <v>0</v>
      </c>
      <c r="I175" s="317">
        <f t="shared" si="10"/>
        <v>0</v>
      </c>
      <c r="J175" s="317" t="e">
        <f t="shared" si="12"/>
        <v>#DIV/0!</v>
      </c>
      <c r="N175" s="11"/>
      <c r="O175" s="11"/>
    </row>
    <row r="176" spans="1:15" ht="37.5" customHeight="1" hidden="1">
      <c r="A176" s="346"/>
      <c r="B176" s="345"/>
      <c r="C176" s="203"/>
      <c r="D176" s="134" t="s">
        <v>500</v>
      </c>
      <c r="E176" s="261" t="s">
        <v>503</v>
      </c>
      <c r="F176" s="317"/>
      <c r="G176" s="317">
        <v>0</v>
      </c>
      <c r="H176" s="317">
        <v>0</v>
      </c>
      <c r="I176" s="317">
        <f t="shared" si="10"/>
        <v>0</v>
      </c>
      <c r="J176" s="317" t="e">
        <f t="shared" si="12"/>
        <v>#DIV/0!</v>
      </c>
      <c r="N176" s="11"/>
      <c r="O176" s="11"/>
    </row>
    <row r="177" spans="1:15" ht="15">
      <c r="A177" s="346"/>
      <c r="B177" s="345" t="s">
        <v>7</v>
      </c>
      <c r="C177" s="362"/>
      <c r="D177" s="362"/>
      <c r="E177" s="261" t="s">
        <v>8</v>
      </c>
      <c r="F177" s="316">
        <f>F178+F192</f>
        <v>1863.7</v>
      </c>
      <c r="G177" s="316">
        <f>G178+G192</f>
        <v>289.2</v>
      </c>
      <c r="H177" s="316">
        <f>H178+H192</f>
        <v>154</v>
      </c>
      <c r="I177" s="317">
        <f t="shared" si="10"/>
        <v>-135.2</v>
      </c>
      <c r="J177" s="317">
        <f t="shared" si="12"/>
        <v>53.3</v>
      </c>
      <c r="N177" s="11"/>
      <c r="O177" s="11"/>
    </row>
    <row r="178" spans="1:15" ht="59.25" customHeight="1">
      <c r="A178" s="346"/>
      <c r="B178" s="345"/>
      <c r="C178" s="203" t="s">
        <v>257</v>
      </c>
      <c r="D178" s="203"/>
      <c r="E178" s="261" t="s">
        <v>247</v>
      </c>
      <c r="F178" s="316">
        <f>F179+F187</f>
        <v>1818.5</v>
      </c>
      <c r="G178" s="316">
        <f>G179+G187</f>
        <v>244</v>
      </c>
      <c r="H178" s="316">
        <f>H179+H187</f>
        <v>154</v>
      </c>
      <c r="I178" s="317">
        <f t="shared" si="10"/>
        <v>-90</v>
      </c>
      <c r="J178" s="317">
        <f t="shared" si="12"/>
        <v>63.1</v>
      </c>
      <c r="N178" s="11"/>
      <c r="O178" s="11"/>
    </row>
    <row r="179" spans="1:15" ht="66" customHeight="1">
      <c r="A179" s="351"/>
      <c r="B179" s="345"/>
      <c r="C179" s="134" t="s">
        <v>263</v>
      </c>
      <c r="D179" s="134"/>
      <c r="E179" s="259" t="s">
        <v>264</v>
      </c>
      <c r="F179" s="316">
        <f>F184+F180+F182</f>
        <v>1168</v>
      </c>
      <c r="G179" s="316">
        <f>G180+G182+G184</f>
        <v>0</v>
      </c>
      <c r="H179" s="316">
        <f>H180+H182+H184</f>
        <v>0</v>
      </c>
      <c r="I179" s="317">
        <f t="shared" si="10"/>
        <v>0</v>
      </c>
      <c r="J179" s="317" t="e">
        <f t="shared" si="12"/>
        <v>#DIV/0!</v>
      </c>
      <c r="N179" s="11"/>
      <c r="O179" s="11"/>
    </row>
    <row r="180" spans="1:15" ht="28.5" customHeight="1" hidden="1">
      <c r="A180" s="352"/>
      <c r="B180" s="345"/>
      <c r="C180" s="203" t="s">
        <v>533</v>
      </c>
      <c r="D180" s="134"/>
      <c r="E180" s="261" t="s">
        <v>532</v>
      </c>
      <c r="F180" s="316">
        <f>F181</f>
        <v>0</v>
      </c>
      <c r="G180" s="316">
        <f>G181</f>
        <v>0</v>
      </c>
      <c r="H180" s="316">
        <f>H181</f>
        <v>0</v>
      </c>
      <c r="I180" s="317">
        <f t="shared" si="10"/>
        <v>0</v>
      </c>
      <c r="J180" s="317" t="e">
        <f t="shared" si="12"/>
        <v>#DIV/0!</v>
      </c>
      <c r="N180" s="11"/>
      <c r="O180" s="11"/>
    </row>
    <row r="181" spans="1:15" ht="24.75" customHeight="1" hidden="1">
      <c r="A181" s="141"/>
      <c r="B181" s="345"/>
      <c r="C181" s="203"/>
      <c r="D181" s="134" t="s">
        <v>56</v>
      </c>
      <c r="E181" s="261" t="s">
        <v>198</v>
      </c>
      <c r="F181" s="316"/>
      <c r="G181" s="316"/>
      <c r="H181" s="316"/>
      <c r="I181" s="317">
        <f t="shared" si="10"/>
        <v>0</v>
      </c>
      <c r="J181" s="317" t="e">
        <f t="shared" si="12"/>
        <v>#DIV/0!</v>
      </c>
      <c r="N181" s="11"/>
      <c r="O181" s="11"/>
    </row>
    <row r="182" spans="1:15" ht="66" customHeight="1" hidden="1">
      <c r="A182" s="141"/>
      <c r="B182" s="345"/>
      <c r="C182" s="203" t="s">
        <v>580</v>
      </c>
      <c r="D182" s="134"/>
      <c r="E182" s="261" t="s">
        <v>535</v>
      </c>
      <c r="F182" s="316">
        <f>F183</f>
        <v>0</v>
      </c>
      <c r="G182" s="316">
        <f>G183</f>
        <v>0</v>
      </c>
      <c r="H182" s="316">
        <f>H183</f>
        <v>0</v>
      </c>
      <c r="I182" s="317">
        <f t="shared" si="10"/>
        <v>0</v>
      </c>
      <c r="J182" s="317" t="e">
        <f t="shared" si="12"/>
        <v>#DIV/0!</v>
      </c>
      <c r="N182" s="11"/>
      <c r="O182" s="11"/>
    </row>
    <row r="183" spans="1:15" ht="41.25" customHeight="1" hidden="1">
      <c r="A183" s="141"/>
      <c r="B183" s="345"/>
      <c r="C183" s="203"/>
      <c r="D183" s="134" t="s">
        <v>500</v>
      </c>
      <c r="E183" s="261" t="s">
        <v>503</v>
      </c>
      <c r="F183" s="316"/>
      <c r="G183" s="316"/>
      <c r="H183" s="316"/>
      <c r="I183" s="317">
        <f t="shared" si="10"/>
        <v>0</v>
      </c>
      <c r="J183" s="317" t="e">
        <f t="shared" si="12"/>
        <v>#DIV/0!</v>
      </c>
      <c r="N183" s="11"/>
      <c r="O183" s="11"/>
    </row>
    <row r="184" spans="1:15" ht="40.5" customHeight="1">
      <c r="A184" s="346"/>
      <c r="B184" s="345"/>
      <c r="C184" s="134" t="s">
        <v>445</v>
      </c>
      <c r="D184" s="134"/>
      <c r="E184" s="135" t="s">
        <v>265</v>
      </c>
      <c r="F184" s="316">
        <f>F185+F186</f>
        <v>1168</v>
      </c>
      <c r="G184" s="316">
        <f>G185+G186</f>
        <v>0</v>
      </c>
      <c r="H184" s="316">
        <f>H185+H186</f>
        <v>0</v>
      </c>
      <c r="I184" s="317">
        <f t="shared" si="10"/>
        <v>0</v>
      </c>
      <c r="J184" s="317" t="e">
        <f t="shared" si="12"/>
        <v>#DIV/0!</v>
      </c>
      <c r="N184" s="11"/>
      <c r="O184" s="11"/>
    </row>
    <row r="185" spans="1:15" ht="38.25" hidden="1">
      <c r="A185" s="141"/>
      <c r="B185" s="345"/>
      <c r="C185" s="134"/>
      <c r="D185" s="203" t="s">
        <v>56</v>
      </c>
      <c r="E185" s="261" t="s">
        <v>198</v>
      </c>
      <c r="F185" s="316"/>
      <c r="G185" s="316">
        <v>0</v>
      </c>
      <c r="H185" s="316">
        <v>0</v>
      </c>
      <c r="I185" s="317">
        <f t="shared" si="10"/>
        <v>0</v>
      </c>
      <c r="J185" s="317" t="e">
        <f t="shared" si="12"/>
        <v>#DIV/0!</v>
      </c>
      <c r="N185" s="11"/>
      <c r="O185" s="11"/>
    </row>
    <row r="186" spans="1:15" ht="12.75">
      <c r="A186" s="346"/>
      <c r="B186" s="345"/>
      <c r="C186" s="134"/>
      <c r="D186" s="134" t="s">
        <v>93</v>
      </c>
      <c r="E186" s="135" t="s">
        <v>78</v>
      </c>
      <c r="F186" s="316">
        <v>1168</v>
      </c>
      <c r="G186" s="316">
        <v>0</v>
      </c>
      <c r="H186" s="316">
        <v>0</v>
      </c>
      <c r="I186" s="317">
        <f t="shared" si="10"/>
        <v>0</v>
      </c>
      <c r="J186" s="317" t="e">
        <f t="shared" si="12"/>
        <v>#DIV/0!</v>
      </c>
      <c r="N186" s="11"/>
      <c r="O186" s="11"/>
    </row>
    <row r="187" spans="1:15" ht="38.25">
      <c r="A187" s="346"/>
      <c r="B187" s="345"/>
      <c r="C187" s="134" t="s">
        <v>343</v>
      </c>
      <c r="D187" s="134"/>
      <c r="E187" s="135" t="s">
        <v>342</v>
      </c>
      <c r="F187" s="316">
        <f>F188+F190</f>
        <v>650.5</v>
      </c>
      <c r="G187" s="316">
        <f>G188+G190</f>
        <v>244</v>
      </c>
      <c r="H187" s="316">
        <f>H188+H190</f>
        <v>154</v>
      </c>
      <c r="I187" s="317">
        <f t="shared" si="10"/>
        <v>-90</v>
      </c>
      <c r="J187" s="317">
        <f t="shared" si="12"/>
        <v>63.1</v>
      </c>
      <c r="N187" s="11"/>
      <c r="O187" s="11"/>
    </row>
    <row r="188" spans="1:15" ht="63.75">
      <c r="A188" s="346"/>
      <c r="B188" s="345"/>
      <c r="C188" s="134" t="s">
        <v>340</v>
      </c>
      <c r="D188" s="134"/>
      <c r="E188" s="135" t="s">
        <v>341</v>
      </c>
      <c r="F188" s="316">
        <f>F189</f>
        <v>298.5</v>
      </c>
      <c r="G188" s="316">
        <f>G189</f>
        <v>156</v>
      </c>
      <c r="H188" s="316">
        <f>H189</f>
        <v>154</v>
      </c>
      <c r="I188" s="317">
        <f t="shared" si="10"/>
        <v>-2</v>
      </c>
      <c r="J188" s="317">
        <f t="shared" si="12"/>
        <v>98.7</v>
      </c>
      <c r="N188" s="11"/>
      <c r="O188" s="11"/>
    </row>
    <row r="189" spans="1:15" ht="38.25">
      <c r="A189" s="346"/>
      <c r="B189" s="345"/>
      <c r="C189" s="134"/>
      <c r="D189" s="203" t="s">
        <v>56</v>
      </c>
      <c r="E189" s="261" t="s">
        <v>198</v>
      </c>
      <c r="F189" s="316">
        <v>298.5</v>
      </c>
      <c r="G189" s="316">
        <v>156</v>
      </c>
      <c r="H189" s="316">
        <v>154</v>
      </c>
      <c r="I189" s="317">
        <f t="shared" si="10"/>
        <v>-2</v>
      </c>
      <c r="J189" s="317">
        <f t="shared" si="12"/>
        <v>98.7</v>
      </c>
      <c r="N189" s="11"/>
      <c r="O189" s="11"/>
    </row>
    <row r="190" spans="1:15" ht="51">
      <c r="A190" s="346"/>
      <c r="B190" s="345"/>
      <c r="C190" s="134" t="s">
        <v>488</v>
      </c>
      <c r="D190" s="203"/>
      <c r="E190" s="261" t="s">
        <v>489</v>
      </c>
      <c r="F190" s="316">
        <f>F191</f>
        <v>352</v>
      </c>
      <c r="G190" s="316">
        <f>G191</f>
        <v>88</v>
      </c>
      <c r="H190" s="316">
        <f>H191</f>
        <v>0</v>
      </c>
      <c r="I190" s="317">
        <f t="shared" si="10"/>
        <v>-88</v>
      </c>
      <c r="J190" s="317">
        <f t="shared" si="12"/>
        <v>0</v>
      </c>
      <c r="N190" s="11"/>
      <c r="O190" s="11"/>
    </row>
    <row r="191" spans="1:15" ht="38.25">
      <c r="A191" s="346"/>
      <c r="B191" s="345"/>
      <c r="C191" s="134"/>
      <c r="D191" s="203" t="s">
        <v>56</v>
      </c>
      <c r="E191" s="261" t="s">
        <v>198</v>
      </c>
      <c r="F191" s="316">
        <v>352</v>
      </c>
      <c r="G191" s="316">
        <v>88</v>
      </c>
      <c r="H191" s="316">
        <v>0</v>
      </c>
      <c r="I191" s="317">
        <f t="shared" si="10"/>
        <v>-88</v>
      </c>
      <c r="J191" s="317">
        <f t="shared" si="12"/>
        <v>0</v>
      </c>
      <c r="N191" s="11"/>
      <c r="O191" s="11"/>
    </row>
    <row r="192" spans="1:15" ht="25.5">
      <c r="A192" s="346"/>
      <c r="B192" s="345"/>
      <c r="C192" s="203" t="s">
        <v>224</v>
      </c>
      <c r="D192" s="203"/>
      <c r="E192" s="261" t="s">
        <v>212</v>
      </c>
      <c r="F192" s="316">
        <f>F193+F195</f>
        <v>45.2</v>
      </c>
      <c r="G192" s="316">
        <f>G193+G195</f>
        <v>45.2</v>
      </c>
      <c r="H192" s="316">
        <f>H193+H195</f>
        <v>0</v>
      </c>
      <c r="I192" s="316">
        <f>I193+I195</f>
        <v>-45.2</v>
      </c>
      <c r="J192" s="317">
        <f t="shared" si="12"/>
        <v>0</v>
      </c>
      <c r="N192" s="11"/>
      <c r="O192" s="11"/>
    </row>
    <row r="193" spans="1:15" ht="30.75" customHeight="1" hidden="1">
      <c r="A193" s="346"/>
      <c r="B193" s="345"/>
      <c r="C193" s="134" t="s">
        <v>536</v>
      </c>
      <c r="D193" s="203"/>
      <c r="E193" s="261" t="s">
        <v>537</v>
      </c>
      <c r="F193" s="316">
        <f>F194</f>
        <v>0</v>
      </c>
      <c r="G193" s="316">
        <f>G194</f>
        <v>0</v>
      </c>
      <c r="H193" s="316">
        <f>H194</f>
        <v>0</v>
      </c>
      <c r="I193" s="317">
        <f t="shared" si="10"/>
        <v>0</v>
      </c>
      <c r="J193" s="317" t="e">
        <f t="shared" si="12"/>
        <v>#DIV/0!</v>
      </c>
      <c r="N193" s="11"/>
      <c r="O193" s="11"/>
    </row>
    <row r="194" spans="1:15" ht="38.25" hidden="1">
      <c r="A194" s="346"/>
      <c r="B194" s="345"/>
      <c r="C194" s="134"/>
      <c r="D194" s="203" t="s">
        <v>56</v>
      </c>
      <c r="E194" s="261" t="s">
        <v>198</v>
      </c>
      <c r="F194" s="316"/>
      <c r="G194" s="316"/>
      <c r="H194" s="316"/>
      <c r="I194" s="317">
        <f t="shared" si="10"/>
        <v>0</v>
      </c>
      <c r="J194" s="317" t="e">
        <f t="shared" si="12"/>
        <v>#DIV/0!</v>
      </c>
      <c r="N194" s="11"/>
      <c r="O194" s="11"/>
    </row>
    <row r="195" spans="1:15" ht="38.25">
      <c r="A195" s="346"/>
      <c r="B195" s="345"/>
      <c r="C195" s="134" t="s">
        <v>606</v>
      </c>
      <c r="D195" s="203"/>
      <c r="E195" s="261" t="s">
        <v>605</v>
      </c>
      <c r="F195" s="316">
        <f>F196</f>
        <v>45.2</v>
      </c>
      <c r="G195" s="316">
        <f>G196</f>
        <v>45.2</v>
      </c>
      <c r="H195" s="316">
        <f>H196</f>
        <v>0</v>
      </c>
      <c r="I195" s="317">
        <f t="shared" si="10"/>
        <v>-45.2</v>
      </c>
      <c r="J195" s="317">
        <f t="shared" si="12"/>
        <v>0</v>
      </c>
      <c r="N195" s="11"/>
      <c r="O195" s="11"/>
    </row>
    <row r="196" spans="1:15" ht="38.25">
      <c r="A196" s="346"/>
      <c r="B196" s="345"/>
      <c r="C196" s="134"/>
      <c r="D196" s="203" t="s">
        <v>56</v>
      </c>
      <c r="E196" s="261" t="s">
        <v>198</v>
      </c>
      <c r="F196" s="316">
        <v>45.2</v>
      </c>
      <c r="G196" s="316">
        <v>45.2</v>
      </c>
      <c r="H196" s="316">
        <v>0</v>
      </c>
      <c r="I196" s="317">
        <f t="shared" si="10"/>
        <v>-45.2</v>
      </c>
      <c r="J196" s="317">
        <f t="shared" si="12"/>
        <v>0</v>
      </c>
      <c r="N196" s="11"/>
      <c r="O196" s="11"/>
    </row>
    <row r="197" spans="1:15" ht="14.25" customHeight="1">
      <c r="A197" s="346"/>
      <c r="B197" s="345" t="s">
        <v>25</v>
      </c>
      <c r="C197" s="203"/>
      <c r="D197" s="203"/>
      <c r="E197" s="261" t="s">
        <v>26</v>
      </c>
      <c r="F197" s="316">
        <f>F198+F213</f>
        <v>5153.8</v>
      </c>
      <c r="G197" s="316">
        <f>G198+G213</f>
        <v>2116.7</v>
      </c>
      <c r="H197" s="316">
        <f>H198+H213+H225</f>
        <v>1565.7</v>
      </c>
      <c r="I197" s="317">
        <f t="shared" si="10"/>
        <v>-551</v>
      </c>
      <c r="J197" s="317">
        <f t="shared" si="12"/>
        <v>74</v>
      </c>
      <c r="N197" s="11"/>
      <c r="O197" s="11"/>
    </row>
    <row r="198" spans="1:15" ht="50.25" customHeight="1">
      <c r="A198" s="352"/>
      <c r="B198" s="345"/>
      <c r="C198" s="145" t="s">
        <v>249</v>
      </c>
      <c r="D198" s="134"/>
      <c r="E198" s="361" t="s">
        <v>237</v>
      </c>
      <c r="F198" s="316">
        <f aca="true" t="shared" si="18" ref="F198:H199">F199</f>
        <v>5153.8</v>
      </c>
      <c r="G198" s="316">
        <f t="shared" si="18"/>
        <v>2116.7</v>
      </c>
      <c r="H198" s="316">
        <f t="shared" si="18"/>
        <v>1565.7</v>
      </c>
      <c r="I198" s="317">
        <f t="shared" si="10"/>
        <v>-551</v>
      </c>
      <c r="J198" s="317">
        <f t="shared" si="12"/>
        <v>74</v>
      </c>
      <c r="N198" s="11"/>
      <c r="O198" s="11"/>
    </row>
    <row r="199" spans="1:15" ht="25.5">
      <c r="A199" s="346"/>
      <c r="B199" s="345"/>
      <c r="C199" s="145" t="s">
        <v>266</v>
      </c>
      <c r="D199" s="134"/>
      <c r="E199" s="277" t="s">
        <v>267</v>
      </c>
      <c r="F199" s="316">
        <f t="shared" si="18"/>
        <v>5153.8</v>
      </c>
      <c r="G199" s="316">
        <f t="shared" si="18"/>
        <v>2116.7</v>
      </c>
      <c r="H199" s="316">
        <f t="shared" si="18"/>
        <v>1565.7</v>
      </c>
      <c r="I199" s="317">
        <f t="shared" si="10"/>
        <v>-551</v>
      </c>
      <c r="J199" s="317">
        <f t="shared" si="12"/>
        <v>74</v>
      </c>
      <c r="N199" s="11"/>
      <c r="O199" s="11"/>
    </row>
    <row r="200" spans="1:15" ht="12.75">
      <c r="A200" s="346"/>
      <c r="B200" s="345"/>
      <c r="C200" s="145" t="s">
        <v>268</v>
      </c>
      <c r="D200" s="134"/>
      <c r="E200" s="273" t="s">
        <v>269</v>
      </c>
      <c r="F200" s="316">
        <f>F201+F203+F205+F209+F211</f>
        <v>5153.8</v>
      </c>
      <c r="G200" s="316">
        <f>G201+G203+G205+G207+G209</f>
        <v>2116.7</v>
      </c>
      <c r="H200" s="316">
        <f>H201+H203+H205+H207+H209</f>
        <v>1565.7</v>
      </c>
      <c r="I200" s="317">
        <f t="shared" si="10"/>
        <v>-551</v>
      </c>
      <c r="J200" s="317">
        <f t="shared" si="12"/>
        <v>74</v>
      </c>
      <c r="N200" s="11"/>
      <c r="O200" s="11"/>
    </row>
    <row r="201" spans="1:15" ht="12.75">
      <c r="A201" s="352"/>
      <c r="B201" s="345"/>
      <c r="C201" s="145" t="s">
        <v>270</v>
      </c>
      <c r="D201" s="134"/>
      <c r="E201" s="273" t="s">
        <v>271</v>
      </c>
      <c r="F201" s="316">
        <f>F202</f>
        <v>677.4</v>
      </c>
      <c r="G201" s="316">
        <f>G202</f>
        <v>638</v>
      </c>
      <c r="H201" s="316">
        <f>H202</f>
        <v>338.5</v>
      </c>
      <c r="I201" s="317">
        <f t="shared" si="10"/>
        <v>-299.5</v>
      </c>
      <c r="J201" s="317">
        <f t="shared" si="12"/>
        <v>53.1</v>
      </c>
      <c r="N201" s="11"/>
      <c r="O201" s="11"/>
    </row>
    <row r="202" spans="1:15" ht="38.25">
      <c r="A202" s="346"/>
      <c r="B202" s="345"/>
      <c r="C202" s="145"/>
      <c r="D202" s="203" t="s">
        <v>56</v>
      </c>
      <c r="E202" s="261" t="s">
        <v>198</v>
      </c>
      <c r="F202" s="316">
        <v>677.4</v>
      </c>
      <c r="G202" s="316">
        <v>638</v>
      </c>
      <c r="H202" s="316">
        <v>338.5</v>
      </c>
      <c r="I202" s="317">
        <f t="shared" si="10"/>
        <v>-299.5</v>
      </c>
      <c r="J202" s="317">
        <f t="shared" si="12"/>
        <v>53.1</v>
      </c>
      <c r="N202" s="11"/>
      <c r="O202" s="11"/>
    </row>
    <row r="203" spans="1:15" ht="12.75" hidden="1">
      <c r="A203" s="346"/>
      <c r="B203" s="345"/>
      <c r="C203" s="145" t="s">
        <v>272</v>
      </c>
      <c r="D203" s="134"/>
      <c r="E203" s="273" t="s">
        <v>27</v>
      </c>
      <c r="F203" s="316">
        <f>F204</f>
        <v>0</v>
      </c>
      <c r="G203" s="316">
        <f>G204</f>
        <v>0</v>
      </c>
      <c r="H203" s="316">
        <f>H204</f>
        <v>0</v>
      </c>
      <c r="I203" s="317">
        <f t="shared" si="10"/>
        <v>0</v>
      </c>
      <c r="J203" s="317" t="e">
        <f t="shared" si="12"/>
        <v>#DIV/0!</v>
      </c>
      <c r="N203" s="11"/>
      <c r="O203" s="11"/>
    </row>
    <row r="204" spans="1:15" ht="38.25" hidden="1">
      <c r="A204" s="352"/>
      <c r="B204" s="345"/>
      <c r="C204" s="203"/>
      <c r="D204" s="203" t="s">
        <v>56</v>
      </c>
      <c r="E204" s="261" t="s">
        <v>198</v>
      </c>
      <c r="F204" s="316"/>
      <c r="G204" s="316"/>
      <c r="H204" s="316"/>
      <c r="I204" s="317"/>
      <c r="J204" s="317" t="e">
        <f t="shared" si="12"/>
        <v>#DIV/0!</v>
      </c>
      <c r="N204" s="11"/>
      <c r="O204" s="11"/>
    </row>
    <row r="205" spans="1:15" ht="12.75">
      <c r="A205" s="346"/>
      <c r="B205" s="345"/>
      <c r="C205" s="145" t="s">
        <v>273</v>
      </c>
      <c r="D205" s="134"/>
      <c r="E205" s="273" t="s">
        <v>274</v>
      </c>
      <c r="F205" s="316">
        <f>F206</f>
        <v>4298.4</v>
      </c>
      <c r="G205" s="316">
        <f>G206</f>
        <v>1478.7</v>
      </c>
      <c r="H205" s="316">
        <f>H206</f>
        <v>1227.2</v>
      </c>
      <c r="I205" s="317">
        <f t="shared" si="10"/>
        <v>-251.5</v>
      </c>
      <c r="J205" s="317">
        <f t="shared" si="12"/>
        <v>83</v>
      </c>
      <c r="N205" s="11"/>
      <c r="O205" s="11"/>
    </row>
    <row r="206" spans="1:15" ht="38.25">
      <c r="A206" s="346"/>
      <c r="B206" s="345"/>
      <c r="C206" s="203"/>
      <c r="D206" s="203" t="s">
        <v>56</v>
      </c>
      <c r="E206" s="261" t="s">
        <v>198</v>
      </c>
      <c r="F206" s="316">
        <v>4298.4</v>
      </c>
      <c r="G206" s="316">
        <v>1478.7</v>
      </c>
      <c r="H206" s="316">
        <v>1227.2</v>
      </c>
      <c r="I206" s="317">
        <f t="shared" si="10"/>
        <v>-251.5</v>
      </c>
      <c r="J206" s="317">
        <f t="shared" si="12"/>
        <v>83</v>
      </c>
      <c r="N206" s="11"/>
      <c r="O206" s="11"/>
    </row>
    <row r="207" spans="1:15" ht="25.5" hidden="1">
      <c r="A207" s="352"/>
      <c r="B207" s="350"/>
      <c r="C207" s="145" t="s">
        <v>275</v>
      </c>
      <c r="D207" s="134"/>
      <c r="E207" s="274" t="s">
        <v>2</v>
      </c>
      <c r="F207" s="316">
        <f>F208</f>
        <v>0</v>
      </c>
      <c r="G207" s="316">
        <f>G208</f>
        <v>0</v>
      </c>
      <c r="H207" s="316">
        <f>H208</f>
        <v>0</v>
      </c>
      <c r="I207" s="317">
        <f t="shared" si="10"/>
        <v>0</v>
      </c>
      <c r="J207" s="317" t="e">
        <f t="shared" si="12"/>
        <v>#DIV/0!</v>
      </c>
      <c r="N207" s="11"/>
      <c r="O207" s="11"/>
    </row>
    <row r="208" spans="1:15" ht="38.25" hidden="1">
      <c r="A208" s="346"/>
      <c r="B208" s="345"/>
      <c r="C208" s="203"/>
      <c r="D208" s="134" t="s">
        <v>56</v>
      </c>
      <c r="E208" s="274" t="s">
        <v>198</v>
      </c>
      <c r="F208" s="316"/>
      <c r="G208" s="316"/>
      <c r="H208" s="316"/>
      <c r="I208" s="317">
        <f t="shared" si="10"/>
        <v>0</v>
      </c>
      <c r="J208" s="317" t="e">
        <f t="shared" si="12"/>
        <v>#DIV/0!</v>
      </c>
      <c r="N208" s="11"/>
      <c r="O208" s="11"/>
    </row>
    <row r="209" spans="1:15" ht="20.25" customHeight="1" hidden="1">
      <c r="A209" s="351"/>
      <c r="B209" s="345"/>
      <c r="C209" s="145" t="s">
        <v>276</v>
      </c>
      <c r="D209" s="134"/>
      <c r="E209" s="274" t="s">
        <v>277</v>
      </c>
      <c r="F209" s="316">
        <f>F210</f>
        <v>0</v>
      </c>
      <c r="G209" s="316">
        <f>G210</f>
        <v>0</v>
      </c>
      <c r="H209" s="316">
        <f>H210</f>
        <v>0</v>
      </c>
      <c r="I209" s="317">
        <f t="shared" si="10"/>
        <v>0</v>
      </c>
      <c r="J209" s="317" t="e">
        <f t="shared" si="12"/>
        <v>#DIV/0!</v>
      </c>
      <c r="N209" s="11"/>
      <c r="O209" s="11"/>
    </row>
    <row r="210" spans="1:15" ht="44.25" customHeight="1" hidden="1">
      <c r="A210" s="346"/>
      <c r="B210" s="350"/>
      <c r="C210" s="203"/>
      <c r="D210" s="134" t="s">
        <v>56</v>
      </c>
      <c r="E210" s="274" t="s">
        <v>198</v>
      </c>
      <c r="F210" s="316"/>
      <c r="G210" s="316"/>
      <c r="H210" s="316"/>
      <c r="I210" s="317">
        <f t="shared" si="10"/>
        <v>0</v>
      </c>
      <c r="J210" s="317" t="e">
        <f t="shared" si="12"/>
        <v>#DIV/0!</v>
      </c>
      <c r="N210" s="11"/>
      <c r="O210" s="11"/>
    </row>
    <row r="211" spans="1:15" ht="46.5" customHeight="1">
      <c r="A211" s="346"/>
      <c r="B211" s="377"/>
      <c r="C211" s="203" t="s">
        <v>589</v>
      </c>
      <c r="D211" s="134"/>
      <c r="E211" s="274" t="s">
        <v>588</v>
      </c>
      <c r="F211" s="316">
        <f>F212</f>
        <v>178</v>
      </c>
      <c r="G211" s="316">
        <f>G212</f>
        <v>0</v>
      </c>
      <c r="H211" s="316">
        <f>H212</f>
        <v>0</v>
      </c>
      <c r="I211" s="317">
        <f t="shared" si="10"/>
        <v>0</v>
      </c>
      <c r="J211" s="317" t="e">
        <f t="shared" si="12"/>
        <v>#DIV/0!</v>
      </c>
      <c r="N211" s="11"/>
      <c r="O211" s="11"/>
    </row>
    <row r="212" spans="1:15" ht="19.5" customHeight="1">
      <c r="A212" s="346"/>
      <c r="B212" s="377"/>
      <c r="C212" s="203"/>
      <c r="D212" s="134" t="s">
        <v>93</v>
      </c>
      <c r="E212" s="274" t="s">
        <v>78</v>
      </c>
      <c r="F212" s="316">
        <v>178</v>
      </c>
      <c r="G212" s="316">
        <v>0</v>
      </c>
      <c r="H212" s="316">
        <v>0</v>
      </c>
      <c r="I212" s="317">
        <f t="shared" si="10"/>
        <v>0</v>
      </c>
      <c r="J212" s="317" t="e">
        <f t="shared" si="12"/>
        <v>#DIV/0!</v>
      </c>
      <c r="N212" s="11"/>
      <c r="O212" s="11"/>
    </row>
    <row r="213" spans="1:15" ht="36.75" customHeight="1" hidden="1">
      <c r="A213" s="346"/>
      <c r="B213" s="350"/>
      <c r="C213" s="203" t="s">
        <v>449</v>
      </c>
      <c r="D213" s="134"/>
      <c r="E213" s="274" t="s">
        <v>446</v>
      </c>
      <c r="F213" s="316">
        <f>F214</f>
        <v>0</v>
      </c>
      <c r="G213" s="316">
        <f>G214</f>
        <v>0</v>
      </c>
      <c r="H213" s="316">
        <f>H214</f>
        <v>0</v>
      </c>
      <c r="I213" s="317">
        <f t="shared" si="10"/>
        <v>0</v>
      </c>
      <c r="J213" s="317" t="e">
        <f t="shared" si="12"/>
        <v>#DIV/0!</v>
      </c>
      <c r="N213" s="11"/>
      <c r="O213" s="11"/>
    </row>
    <row r="214" spans="1:15" ht="44.25" customHeight="1" hidden="1">
      <c r="A214" s="346"/>
      <c r="B214" s="350"/>
      <c r="C214" s="203" t="s">
        <v>450</v>
      </c>
      <c r="D214" s="134"/>
      <c r="E214" s="274" t="s">
        <v>447</v>
      </c>
      <c r="F214" s="316">
        <f>F215+F220</f>
        <v>0</v>
      </c>
      <c r="G214" s="316">
        <f>G215+G220</f>
        <v>0</v>
      </c>
      <c r="H214" s="316">
        <f>H215+H220</f>
        <v>0</v>
      </c>
      <c r="I214" s="317">
        <f t="shared" si="10"/>
        <v>0</v>
      </c>
      <c r="J214" s="317" t="e">
        <f t="shared" si="12"/>
        <v>#DIV/0!</v>
      </c>
      <c r="N214" s="11"/>
      <c r="O214" s="11"/>
    </row>
    <row r="215" spans="1:15" ht="54.75" customHeight="1" hidden="1">
      <c r="A215" s="346"/>
      <c r="B215" s="350"/>
      <c r="C215" s="203" t="s">
        <v>497</v>
      </c>
      <c r="D215" s="134"/>
      <c r="E215" s="274" t="s">
        <v>498</v>
      </c>
      <c r="F215" s="316">
        <f>F218</f>
        <v>0</v>
      </c>
      <c r="G215" s="316">
        <f>G218</f>
        <v>0</v>
      </c>
      <c r="H215" s="316">
        <f>H218</f>
        <v>0</v>
      </c>
      <c r="I215" s="317">
        <f t="shared" si="10"/>
        <v>0</v>
      </c>
      <c r="J215" s="317" t="e">
        <f t="shared" si="12"/>
        <v>#DIV/0!</v>
      </c>
      <c r="N215" s="11"/>
      <c r="O215" s="11"/>
    </row>
    <row r="216" spans="1:15" ht="30.75" customHeight="1" hidden="1">
      <c r="A216" s="346"/>
      <c r="B216" s="350"/>
      <c r="C216" s="203" t="s">
        <v>211</v>
      </c>
      <c r="D216" s="134"/>
      <c r="E216" s="274" t="s">
        <v>212</v>
      </c>
      <c r="F216" s="316"/>
      <c r="G216" s="316"/>
      <c r="H216" s="316"/>
      <c r="I216" s="317">
        <f t="shared" si="10"/>
        <v>0</v>
      </c>
      <c r="J216" s="317" t="e">
        <f t="shared" si="12"/>
        <v>#DIV/0!</v>
      </c>
      <c r="N216" s="11"/>
      <c r="O216" s="11"/>
    </row>
    <row r="217" spans="1:15" ht="28.5" customHeight="1" hidden="1">
      <c r="A217" s="346"/>
      <c r="B217" s="203"/>
      <c r="C217" s="134" t="s">
        <v>225</v>
      </c>
      <c r="D217" s="134"/>
      <c r="E217" s="135" t="s">
        <v>197</v>
      </c>
      <c r="F217" s="316"/>
      <c r="G217" s="316"/>
      <c r="H217" s="316"/>
      <c r="I217" s="317">
        <f t="shared" si="10"/>
        <v>0</v>
      </c>
      <c r="J217" s="317" t="e">
        <f t="shared" si="12"/>
        <v>#DIV/0!</v>
      </c>
      <c r="N217" s="11"/>
      <c r="O217" s="11"/>
    </row>
    <row r="218" spans="1:15" ht="42" customHeight="1" hidden="1">
      <c r="A218" s="352"/>
      <c r="B218" s="345"/>
      <c r="C218" s="203"/>
      <c r="D218" s="134" t="s">
        <v>56</v>
      </c>
      <c r="E218" s="274" t="s">
        <v>198</v>
      </c>
      <c r="F218" s="316"/>
      <c r="G218" s="316">
        <v>0</v>
      </c>
      <c r="H218" s="316">
        <v>0</v>
      </c>
      <c r="I218" s="317">
        <f t="shared" si="10"/>
        <v>0</v>
      </c>
      <c r="J218" s="317" t="e">
        <f t="shared" si="12"/>
        <v>#DIV/0!</v>
      </c>
      <c r="N218" s="11"/>
      <c r="O218" s="11"/>
    </row>
    <row r="219" spans="1:15" ht="42" customHeight="1" hidden="1">
      <c r="A219" s="352"/>
      <c r="B219" s="345"/>
      <c r="C219" s="203" t="s">
        <v>548</v>
      </c>
      <c r="D219" s="134"/>
      <c r="E219" s="274" t="s">
        <v>550</v>
      </c>
      <c r="F219" s="316">
        <f aca="true" t="shared" si="19" ref="F219:H220">F220</f>
        <v>0</v>
      </c>
      <c r="G219" s="316">
        <f t="shared" si="19"/>
        <v>0</v>
      </c>
      <c r="H219" s="316">
        <f t="shared" si="19"/>
        <v>0</v>
      </c>
      <c r="I219" s="317">
        <f t="shared" si="10"/>
        <v>0</v>
      </c>
      <c r="J219" s="317" t="e">
        <f t="shared" si="12"/>
        <v>#DIV/0!</v>
      </c>
      <c r="N219" s="11"/>
      <c r="O219" s="11"/>
    </row>
    <row r="220" spans="1:15" ht="58.5" customHeight="1" hidden="1">
      <c r="A220" s="346"/>
      <c r="B220" s="345"/>
      <c r="C220" s="203" t="s">
        <v>538</v>
      </c>
      <c r="D220" s="134"/>
      <c r="E220" s="274" t="s">
        <v>498</v>
      </c>
      <c r="F220" s="316">
        <f t="shared" si="19"/>
        <v>0</v>
      </c>
      <c r="G220" s="316">
        <f t="shared" si="19"/>
        <v>0</v>
      </c>
      <c r="H220" s="316">
        <f t="shared" si="19"/>
        <v>0</v>
      </c>
      <c r="I220" s="317">
        <f t="shared" si="10"/>
        <v>0</v>
      </c>
      <c r="J220" s="317" t="e">
        <f t="shared" si="12"/>
        <v>#DIV/0!</v>
      </c>
      <c r="N220" s="11"/>
      <c r="O220" s="11"/>
    </row>
    <row r="221" spans="1:15" ht="42" customHeight="1" hidden="1">
      <c r="A221" s="352"/>
      <c r="B221" s="345"/>
      <c r="C221" s="203"/>
      <c r="D221" s="134" t="s">
        <v>56</v>
      </c>
      <c r="E221" s="274" t="s">
        <v>198</v>
      </c>
      <c r="F221" s="316"/>
      <c r="G221" s="316">
        <v>0</v>
      </c>
      <c r="H221" s="316">
        <v>0</v>
      </c>
      <c r="I221" s="317">
        <f t="shared" si="10"/>
        <v>0</v>
      </c>
      <c r="J221" s="317" t="e">
        <f t="shared" si="12"/>
        <v>#DIV/0!</v>
      </c>
      <c r="N221" s="11"/>
      <c r="O221" s="11"/>
    </row>
    <row r="222" spans="1:15" ht="28.5" customHeight="1" hidden="1">
      <c r="A222" s="346"/>
      <c r="B222" s="345"/>
      <c r="C222" s="203" t="s">
        <v>224</v>
      </c>
      <c r="D222" s="203"/>
      <c r="E222" s="261" t="s">
        <v>212</v>
      </c>
      <c r="F222" s="316">
        <f aca="true" t="shared" si="20" ref="F222:H223">F223</f>
        <v>0</v>
      </c>
      <c r="G222" s="316">
        <f t="shared" si="20"/>
        <v>0</v>
      </c>
      <c r="H222" s="316">
        <f t="shared" si="20"/>
        <v>0</v>
      </c>
      <c r="I222" s="317">
        <f t="shared" si="10"/>
        <v>0</v>
      </c>
      <c r="J222" s="317" t="e">
        <f t="shared" si="12"/>
        <v>#DIV/0!</v>
      </c>
      <c r="N222" s="11"/>
      <c r="O222" s="11"/>
    </row>
    <row r="223" spans="1:15" ht="63" customHeight="1" hidden="1">
      <c r="A223" s="363"/>
      <c r="B223" s="345"/>
      <c r="C223" s="203" t="s">
        <v>225</v>
      </c>
      <c r="D223" s="134"/>
      <c r="E223" s="274" t="s">
        <v>539</v>
      </c>
      <c r="F223" s="316">
        <f t="shared" si="20"/>
        <v>0</v>
      </c>
      <c r="G223" s="316">
        <f t="shared" si="20"/>
        <v>0</v>
      </c>
      <c r="H223" s="316">
        <f t="shared" si="20"/>
        <v>0</v>
      </c>
      <c r="I223" s="317">
        <f t="shared" si="10"/>
        <v>0</v>
      </c>
      <c r="J223" s="317" t="e">
        <f t="shared" si="12"/>
        <v>#DIV/0!</v>
      </c>
      <c r="N223" s="11"/>
      <c r="O223" s="11"/>
    </row>
    <row r="224" spans="1:15" ht="16.5" customHeight="1" hidden="1">
      <c r="A224" s="346"/>
      <c r="B224" s="345"/>
      <c r="C224" s="203"/>
      <c r="D224" s="134" t="s">
        <v>57</v>
      </c>
      <c r="E224" s="274" t="s">
        <v>58</v>
      </c>
      <c r="F224" s="316"/>
      <c r="G224" s="316"/>
      <c r="H224" s="316"/>
      <c r="I224" s="317">
        <f t="shared" si="10"/>
        <v>0</v>
      </c>
      <c r="J224" s="317" t="e">
        <f t="shared" si="12"/>
        <v>#DIV/0!</v>
      </c>
      <c r="N224" s="11"/>
      <c r="O224" s="11"/>
    </row>
    <row r="225" spans="1:15" ht="25.5" customHeight="1">
      <c r="A225" s="346"/>
      <c r="B225" s="345" t="s">
        <v>298</v>
      </c>
      <c r="C225" s="203"/>
      <c r="D225" s="134"/>
      <c r="E225" s="274" t="s">
        <v>299</v>
      </c>
      <c r="F225" s="316">
        <f>F226+F237+F230</f>
        <v>338.7</v>
      </c>
      <c r="G225" s="316">
        <f>G226+G237+G230</f>
        <v>10</v>
      </c>
      <c r="H225" s="316">
        <f>H226+H237+H230</f>
        <v>0</v>
      </c>
      <c r="I225" s="316">
        <f>I226+I237+I230</f>
        <v>-10</v>
      </c>
      <c r="J225" s="317">
        <f t="shared" si="12"/>
        <v>0</v>
      </c>
      <c r="N225" s="11"/>
      <c r="O225" s="11"/>
    </row>
    <row r="226" spans="1:15" ht="51.75" customHeight="1">
      <c r="A226" s="346"/>
      <c r="B226" s="350"/>
      <c r="C226" s="203" t="s">
        <v>249</v>
      </c>
      <c r="D226" s="134"/>
      <c r="E226" s="274" t="s">
        <v>237</v>
      </c>
      <c r="F226" s="316">
        <f aca="true" t="shared" si="21" ref="F226:H228">F227</f>
        <v>288.6</v>
      </c>
      <c r="G226" s="316">
        <f t="shared" si="21"/>
        <v>0</v>
      </c>
      <c r="H226" s="316">
        <f t="shared" si="21"/>
        <v>0</v>
      </c>
      <c r="I226" s="317">
        <f t="shared" si="10"/>
        <v>0</v>
      </c>
      <c r="J226" s="317" t="e">
        <f t="shared" si="12"/>
        <v>#DIV/0!</v>
      </c>
      <c r="N226" s="11"/>
      <c r="O226" s="11"/>
    </row>
    <row r="227" spans="1:15" ht="25.5" customHeight="1">
      <c r="A227" s="346"/>
      <c r="B227" s="350"/>
      <c r="C227" s="203" t="s">
        <v>250</v>
      </c>
      <c r="D227" s="134"/>
      <c r="E227" s="274" t="s">
        <v>300</v>
      </c>
      <c r="F227" s="316">
        <f t="shared" si="21"/>
        <v>288.6</v>
      </c>
      <c r="G227" s="316">
        <f t="shared" si="21"/>
        <v>0</v>
      </c>
      <c r="H227" s="316">
        <f t="shared" si="21"/>
        <v>0</v>
      </c>
      <c r="I227" s="317">
        <f t="shared" si="10"/>
        <v>0</v>
      </c>
      <c r="J227" s="317" t="e">
        <f t="shared" si="12"/>
        <v>#DIV/0!</v>
      </c>
      <c r="N227" s="11"/>
      <c r="O227" s="11"/>
    </row>
    <row r="228" spans="1:15" ht="42" customHeight="1">
      <c r="A228" s="141"/>
      <c r="B228" s="350"/>
      <c r="C228" s="203" t="s">
        <v>302</v>
      </c>
      <c r="D228" s="134"/>
      <c r="E228" s="274" t="s">
        <v>301</v>
      </c>
      <c r="F228" s="316">
        <f t="shared" si="21"/>
        <v>288.6</v>
      </c>
      <c r="G228" s="316">
        <f t="shared" si="21"/>
        <v>0</v>
      </c>
      <c r="H228" s="316">
        <f t="shared" si="21"/>
        <v>0</v>
      </c>
      <c r="I228" s="317">
        <f t="shared" si="10"/>
        <v>0</v>
      </c>
      <c r="J228" s="317" t="e">
        <f t="shared" si="12"/>
        <v>#DIV/0!</v>
      </c>
      <c r="N228" s="11"/>
      <c r="O228" s="11"/>
    </row>
    <row r="229" spans="1:15" ht="14.25" customHeight="1">
      <c r="A229" s="141"/>
      <c r="B229" s="350"/>
      <c r="C229" s="203"/>
      <c r="D229" s="134" t="s">
        <v>93</v>
      </c>
      <c r="E229" s="135" t="s">
        <v>78</v>
      </c>
      <c r="F229" s="316">
        <v>288.6</v>
      </c>
      <c r="G229" s="316">
        <v>0</v>
      </c>
      <c r="H229" s="316">
        <v>0</v>
      </c>
      <c r="I229" s="317">
        <f t="shared" si="10"/>
        <v>0</v>
      </c>
      <c r="J229" s="317" t="e">
        <f t="shared" si="12"/>
        <v>#DIV/0!</v>
      </c>
      <c r="N229" s="11"/>
      <c r="O229" s="11"/>
    </row>
    <row r="230" spans="1:15" ht="27.75" customHeight="1">
      <c r="A230" s="141"/>
      <c r="B230" s="350"/>
      <c r="C230" s="203" t="s">
        <v>224</v>
      </c>
      <c r="D230" s="203"/>
      <c r="E230" s="261" t="s">
        <v>212</v>
      </c>
      <c r="F230" s="316">
        <f>F233</f>
        <v>50.1</v>
      </c>
      <c r="G230" s="316">
        <f>G233</f>
        <v>10</v>
      </c>
      <c r="H230" s="316">
        <f>H233</f>
        <v>0</v>
      </c>
      <c r="I230" s="317">
        <f t="shared" si="10"/>
        <v>-10</v>
      </c>
      <c r="J230" s="317">
        <f t="shared" si="12"/>
        <v>0</v>
      </c>
      <c r="N230" s="11"/>
      <c r="O230" s="11"/>
    </row>
    <row r="231" spans="1:15" ht="40.5" customHeight="1" hidden="1">
      <c r="A231" s="141"/>
      <c r="B231" s="350"/>
      <c r="C231" s="203" t="s">
        <v>540</v>
      </c>
      <c r="D231" s="134"/>
      <c r="E231" s="135" t="s">
        <v>541</v>
      </c>
      <c r="F231" s="316">
        <f>F232</f>
        <v>0</v>
      </c>
      <c r="G231" s="316">
        <f>G232</f>
        <v>0</v>
      </c>
      <c r="H231" s="316">
        <f>H232</f>
        <v>0</v>
      </c>
      <c r="I231" s="317">
        <f t="shared" si="10"/>
        <v>0</v>
      </c>
      <c r="J231" s="317" t="e">
        <f t="shared" si="12"/>
        <v>#DIV/0!</v>
      </c>
      <c r="N231" s="11"/>
      <c r="O231" s="11"/>
    </row>
    <row r="232" spans="1:15" ht="14.25" customHeight="1" hidden="1">
      <c r="A232" s="141"/>
      <c r="B232" s="350"/>
      <c r="C232" s="203"/>
      <c r="D232" s="134" t="s">
        <v>93</v>
      </c>
      <c r="E232" s="135" t="s">
        <v>78</v>
      </c>
      <c r="F232" s="316"/>
      <c r="G232" s="316"/>
      <c r="H232" s="316"/>
      <c r="I232" s="317">
        <f t="shared" si="10"/>
        <v>0</v>
      </c>
      <c r="J232" s="317" t="e">
        <f t="shared" si="12"/>
        <v>#DIV/0!</v>
      </c>
      <c r="N232" s="11"/>
      <c r="O232" s="11"/>
    </row>
    <row r="233" spans="1:15" ht="89.25" customHeight="1">
      <c r="A233" s="141"/>
      <c r="B233" s="379"/>
      <c r="C233" s="203" t="s">
        <v>332</v>
      </c>
      <c r="D233" s="134"/>
      <c r="E233" s="135" t="s">
        <v>607</v>
      </c>
      <c r="F233" s="316">
        <f>F234</f>
        <v>50.1</v>
      </c>
      <c r="G233" s="316">
        <f>G234</f>
        <v>10</v>
      </c>
      <c r="H233" s="316">
        <f>H234</f>
        <v>0</v>
      </c>
      <c r="I233" s="317">
        <f t="shared" si="10"/>
        <v>-10</v>
      </c>
      <c r="J233" s="317">
        <f t="shared" si="12"/>
        <v>0</v>
      </c>
      <c r="N233" s="11"/>
      <c r="O233" s="11"/>
    </row>
    <row r="234" spans="1:15" ht="14.25" customHeight="1">
      <c r="A234" s="141"/>
      <c r="B234" s="379"/>
      <c r="C234" s="203"/>
      <c r="D234" s="134" t="s">
        <v>93</v>
      </c>
      <c r="E234" s="135" t="s">
        <v>78</v>
      </c>
      <c r="F234" s="316">
        <v>50.1</v>
      </c>
      <c r="G234" s="316">
        <v>10</v>
      </c>
      <c r="H234" s="316">
        <v>0</v>
      </c>
      <c r="I234" s="317">
        <f t="shared" si="10"/>
        <v>-10</v>
      </c>
      <c r="J234" s="317">
        <f t="shared" si="12"/>
        <v>0</v>
      </c>
      <c r="N234" s="11"/>
      <c r="O234" s="11"/>
    </row>
    <row r="235" spans="1:15" ht="14.25" customHeight="1" hidden="1">
      <c r="A235" s="141"/>
      <c r="B235" s="379"/>
      <c r="C235" s="203"/>
      <c r="D235" s="134"/>
      <c r="E235" s="135"/>
      <c r="F235" s="316"/>
      <c r="G235" s="316"/>
      <c r="H235" s="316"/>
      <c r="I235" s="317"/>
      <c r="J235" s="317"/>
      <c r="N235" s="11"/>
      <c r="O235" s="11"/>
    </row>
    <row r="236" spans="1:15" ht="14.25" customHeight="1" hidden="1">
      <c r="A236" s="141"/>
      <c r="B236" s="379"/>
      <c r="C236" s="203"/>
      <c r="D236" s="134"/>
      <c r="E236" s="135"/>
      <c r="F236" s="316"/>
      <c r="G236" s="316"/>
      <c r="H236" s="316"/>
      <c r="I236" s="317"/>
      <c r="J236" s="317"/>
      <c r="N236" s="11"/>
      <c r="O236" s="11"/>
    </row>
    <row r="237" spans="1:15" ht="30" customHeight="1" hidden="1">
      <c r="A237" s="141"/>
      <c r="B237" s="377"/>
      <c r="C237" s="203" t="s">
        <v>449</v>
      </c>
      <c r="D237" s="134"/>
      <c r="E237" s="274" t="s">
        <v>446</v>
      </c>
      <c r="F237" s="378">
        <f aca="true" t="shared" si="22" ref="F237:H239">F238</f>
        <v>0</v>
      </c>
      <c r="G237" s="316">
        <f t="shared" si="22"/>
        <v>0</v>
      </c>
      <c r="H237" s="316">
        <f t="shared" si="22"/>
        <v>0</v>
      </c>
      <c r="I237" s="317">
        <f t="shared" si="10"/>
        <v>0</v>
      </c>
      <c r="J237" s="317" t="e">
        <f t="shared" si="12"/>
        <v>#DIV/0!</v>
      </c>
      <c r="N237" s="11"/>
      <c r="O237" s="11"/>
    </row>
    <row r="238" spans="1:15" ht="30" customHeight="1" hidden="1">
      <c r="A238" s="141"/>
      <c r="B238" s="377"/>
      <c r="C238" s="203" t="s">
        <v>591</v>
      </c>
      <c r="D238" s="134"/>
      <c r="E238" s="274" t="s">
        <v>300</v>
      </c>
      <c r="F238" s="316">
        <f t="shared" si="22"/>
        <v>0</v>
      </c>
      <c r="G238" s="316">
        <f t="shared" si="22"/>
        <v>0</v>
      </c>
      <c r="H238" s="316">
        <f t="shared" si="22"/>
        <v>0</v>
      </c>
      <c r="I238" s="317">
        <f t="shared" si="10"/>
        <v>0</v>
      </c>
      <c r="J238" s="317" t="e">
        <f t="shared" si="12"/>
        <v>#DIV/0!</v>
      </c>
      <c r="N238" s="11"/>
      <c r="O238" s="11"/>
    </row>
    <row r="239" spans="1:15" ht="63" customHeight="1" hidden="1">
      <c r="A239" s="141"/>
      <c r="B239" s="377"/>
      <c r="C239" s="203" t="s">
        <v>592</v>
      </c>
      <c r="D239" s="134"/>
      <c r="E239" s="274" t="s">
        <v>590</v>
      </c>
      <c r="F239" s="316"/>
      <c r="G239" s="316">
        <f t="shared" si="22"/>
        <v>0</v>
      </c>
      <c r="H239" s="316">
        <f t="shared" si="22"/>
        <v>0</v>
      </c>
      <c r="I239" s="317">
        <f t="shared" si="10"/>
        <v>0</v>
      </c>
      <c r="J239" s="317" t="e">
        <f t="shared" si="12"/>
        <v>#DIV/0!</v>
      </c>
      <c r="N239" s="11"/>
      <c r="O239" s="11"/>
    </row>
    <row r="240" spans="1:15" ht="15.75" customHeight="1" hidden="1">
      <c r="A240" s="141"/>
      <c r="B240" s="377"/>
      <c r="C240" s="203"/>
      <c r="D240" s="134" t="s">
        <v>93</v>
      </c>
      <c r="E240" s="135" t="s">
        <v>78</v>
      </c>
      <c r="F240" s="316"/>
      <c r="G240" s="316">
        <v>0</v>
      </c>
      <c r="H240" s="316">
        <v>0</v>
      </c>
      <c r="I240" s="317">
        <f t="shared" si="10"/>
        <v>0</v>
      </c>
      <c r="J240" s="317" t="e">
        <f t="shared" si="12"/>
        <v>#DIV/0!</v>
      </c>
      <c r="N240" s="11"/>
      <c r="O240" s="11"/>
    </row>
    <row r="241" spans="1:15" ht="12.75">
      <c r="A241" s="346"/>
      <c r="B241" s="350" t="s">
        <v>49</v>
      </c>
      <c r="C241" s="203"/>
      <c r="D241" s="203"/>
      <c r="E241" s="358" t="s">
        <v>278</v>
      </c>
      <c r="F241" s="332">
        <f>F242</f>
        <v>75</v>
      </c>
      <c r="G241" s="332">
        <f>G242</f>
        <v>18.8</v>
      </c>
      <c r="H241" s="332">
        <f>H242</f>
        <v>0</v>
      </c>
      <c r="I241" s="339">
        <f t="shared" si="10"/>
        <v>-18.8</v>
      </c>
      <c r="J241" s="339">
        <f t="shared" si="12"/>
        <v>0</v>
      </c>
      <c r="N241" s="11"/>
      <c r="O241" s="11"/>
    </row>
    <row r="242" spans="1:15" ht="15" customHeight="1">
      <c r="A242" s="352"/>
      <c r="B242" s="345" t="s">
        <v>83</v>
      </c>
      <c r="C242" s="203"/>
      <c r="D242" s="203"/>
      <c r="E242" s="261" t="s">
        <v>84</v>
      </c>
      <c r="F242" s="316">
        <f>F245</f>
        <v>75</v>
      </c>
      <c r="G242" s="316">
        <f>G245</f>
        <v>18.8</v>
      </c>
      <c r="H242" s="316">
        <f>H245</f>
        <v>0</v>
      </c>
      <c r="I242" s="317">
        <f aca="true" t="shared" si="23" ref="I242:I289">H242-G242</f>
        <v>-18.8</v>
      </c>
      <c r="J242" s="317">
        <f t="shared" si="12"/>
        <v>0</v>
      </c>
      <c r="N242" s="11"/>
      <c r="O242" s="11"/>
    </row>
    <row r="243" spans="1:15" ht="25.5" customHeight="1">
      <c r="A243" s="346"/>
      <c r="B243" s="345"/>
      <c r="C243" s="203" t="s">
        <v>224</v>
      </c>
      <c r="D243" s="203"/>
      <c r="E243" s="261" t="s">
        <v>212</v>
      </c>
      <c r="F243" s="316">
        <f aca="true" t="shared" si="24" ref="F243:H244">F244</f>
        <v>75</v>
      </c>
      <c r="G243" s="316">
        <f t="shared" si="24"/>
        <v>18.8</v>
      </c>
      <c r="H243" s="316">
        <f t="shared" si="24"/>
        <v>0</v>
      </c>
      <c r="I243" s="317">
        <f t="shared" si="23"/>
        <v>-18.8</v>
      </c>
      <c r="J243" s="317">
        <f t="shared" si="12"/>
        <v>0</v>
      </c>
      <c r="N243" s="11"/>
      <c r="O243" s="11"/>
    </row>
    <row r="244" spans="1:15" ht="25.5">
      <c r="A244" s="346"/>
      <c r="B244" s="345"/>
      <c r="C244" s="203" t="s">
        <v>452</v>
      </c>
      <c r="D244" s="203"/>
      <c r="E244" s="261" t="s">
        <v>471</v>
      </c>
      <c r="F244" s="316">
        <f t="shared" si="24"/>
        <v>75</v>
      </c>
      <c r="G244" s="316">
        <f t="shared" si="24"/>
        <v>18.8</v>
      </c>
      <c r="H244" s="316">
        <f t="shared" si="24"/>
        <v>0</v>
      </c>
      <c r="I244" s="317">
        <f t="shared" si="23"/>
        <v>-18.8</v>
      </c>
      <c r="J244" s="317">
        <f t="shared" si="12"/>
        <v>0</v>
      </c>
      <c r="N244" s="11"/>
      <c r="O244" s="11"/>
    </row>
    <row r="245" spans="1:15" ht="38.25">
      <c r="A245" s="352"/>
      <c r="B245" s="345"/>
      <c r="C245" s="203"/>
      <c r="D245" s="203" t="s">
        <v>59</v>
      </c>
      <c r="E245" s="260" t="s">
        <v>170</v>
      </c>
      <c r="F245" s="316">
        <v>75</v>
      </c>
      <c r="G245" s="316">
        <v>18.8</v>
      </c>
      <c r="H245" s="316">
        <v>0</v>
      </c>
      <c r="I245" s="317">
        <f t="shared" si="23"/>
        <v>-18.8</v>
      </c>
      <c r="J245" s="317">
        <f t="shared" si="12"/>
        <v>0</v>
      </c>
      <c r="N245" s="11"/>
      <c r="O245" s="11"/>
    </row>
    <row r="246" spans="1:15" ht="17.25" customHeight="1">
      <c r="A246" s="346"/>
      <c r="B246" s="350" t="s">
        <v>65</v>
      </c>
      <c r="C246" s="203"/>
      <c r="D246" s="203"/>
      <c r="E246" s="358" t="s">
        <v>68</v>
      </c>
      <c r="F246" s="332">
        <f>F247</f>
        <v>10801.1</v>
      </c>
      <c r="G246" s="332">
        <f>G247</f>
        <v>2300.3</v>
      </c>
      <c r="H246" s="332">
        <f>H247</f>
        <v>2250</v>
      </c>
      <c r="I246" s="339">
        <f t="shared" si="23"/>
        <v>-50.3</v>
      </c>
      <c r="J246" s="339">
        <f t="shared" si="12"/>
        <v>97.8</v>
      </c>
      <c r="N246" s="11"/>
      <c r="O246" s="11"/>
    </row>
    <row r="247" spans="1:15" ht="17.25" customHeight="1">
      <c r="A247" s="351"/>
      <c r="B247" s="345" t="s">
        <v>66</v>
      </c>
      <c r="C247" s="289"/>
      <c r="D247" s="289"/>
      <c r="E247" s="261" t="s">
        <v>280</v>
      </c>
      <c r="F247" s="316">
        <f>F248+F258</f>
        <v>10801.1</v>
      </c>
      <c r="G247" s="316">
        <f>G248+G258</f>
        <v>2300.3</v>
      </c>
      <c r="H247" s="316">
        <f>H248+H258</f>
        <v>2250</v>
      </c>
      <c r="I247" s="317">
        <f t="shared" si="23"/>
        <v>-50.3</v>
      </c>
      <c r="J247" s="317">
        <f t="shared" si="12"/>
        <v>97.8</v>
      </c>
      <c r="N247" s="11"/>
      <c r="O247" s="11"/>
    </row>
    <row r="248" spans="1:15" ht="37.5" customHeight="1">
      <c r="A248" s="352"/>
      <c r="B248" s="345"/>
      <c r="C248" s="134" t="s">
        <v>281</v>
      </c>
      <c r="D248" s="134"/>
      <c r="E248" s="135" t="s">
        <v>282</v>
      </c>
      <c r="F248" s="316">
        <f>F249+F252+F255</f>
        <v>10800</v>
      </c>
      <c r="G248" s="316">
        <f>G249+G252+G255</f>
        <v>2300</v>
      </c>
      <c r="H248" s="316">
        <f>H249+H252+H255</f>
        <v>2250</v>
      </c>
      <c r="I248" s="317">
        <f t="shared" si="23"/>
        <v>-50</v>
      </c>
      <c r="J248" s="317">
        <f t="shared" si="12"/>
        <v>97.8</v>
      </c>
      <c r="N248" s="11"/>
      <c r="O248" s="11"/>
    </row>
    <row r="249" spans="1:15" ht="51">
      <c r="A249" s="346"/>
      <c r="B249" s="345"/>
      <c r="C249" s="267" t="s">
        <v>283</v>
      </c>
      <c r="D249" s="267"/>
      <c r="E249" s="268" t="s">
        <v>284</v>
      </c>
      <c r="F249" s="316">
        <f aca="true" t="shared" si="25" ref="F249:H250">F250</f>
        <v>10800</v>
      </c>
      <c r="G249" s="316">
        <f t="shared" si="25"/>
        <v>2300</v>
      </c>
      <c r="H249" s="316">
        <f t="shared" si="25"/>
        <v>2250</v>
      </c>
      <c r="I249" s="317">
        <f t="shared" si="23"/>
        <v>-50</v>
      </c>
      <c r="J249" s="317">
        <f aca="true" t="shared" si="26" ref="J249:J289">H249/G249*100</f>
        <v>97.8</v>
      </c>
      <c r="N249" s="11"/>
      <c r="O249" s="11"/>
    </row>
    <row r="250" spans="1:15" ht="38.25">
      <c r="A250" s="346"/>
      <c r="B250" s="350"/>
      <c r="C250" s="134" t="s">
        <v>285</v>
      </c>
      <c r="D250" s="134"/>
      <c r="E250" s="135" t="s">
        <v>286</v>
      </c>
      <c r="F250" s="316">
        <f t="shared" si="25"/>
        <v>10800</v>
      </c>
      <c r="G250" s="316">
        <f t="shared" si="25"/>
        <v>2300</v>
      </c>
      <c r="H250" s="316">
        <f t="shared" si="25"/>
        <v>2250</v>
      </c>
      <c r="I250" s="317">
        <f t="shared" si="23"/>
        <v>-50</v>
      </c>
      <c r="J250" s="317">
        <f t="shared" si="26"/>
        <v>97.8</v>
      </c>
      <c r="N250" s="11"/>
      <c r="O250" s="11"/>
    </row>
    <row r="251" spans="1:15" ht="38.25">
      <c r="A251" s="346"/>
      <c r="B251" s="345"/>
      <c r="C251" s="134"/>
      <c r="D251" s="134" t="s">
        <v>59</v>
      </c>
      <c r="E251" s="259" t="s">
        <v>170</v>
      </c>
      <c r="F251" s="316">
        <v>10800</v>
      </c>
      <c r="G251" s="316">
        <v>2300</v>
      </c>
      <c r="H251" s="316">
        <v>2250</v>
      </c>
      <c r="I251" s="317">
        <f t="shared" si="23"/>
        <v>-50</v>
      </c>
      <c r="J251" s="317">
        <f t="shared" si="26"/>
        <v>97.8</v>
      </c>
      <c r="N251" s="11"/>
      <c r="O251" s="11"/>
    </row>
    <row r="252" spans="1:15" ht="25.5" customHeight="1" hidden="1">
      <c r="A252" s="352"/>
      <c r="B252" s="345"/>
      <c r="C252" s="134" t="s">
        <v>287</v>
      </c>
      <c r="D252" s="134"/>
      <c r="E252" s="259" t="s">
        <v>288</v>
      </c>
      <c r="F252" s="316">
        <f aca="true" t="shared" si="27" ref="F252:H253">F253</f>
        <v>0</v>
      </c>
      <c r="G252" s="316">
        <f t="shared" si="27"/>
        <v>0</v>
      </c>
      <c r="H252" s="316">
        <f t="shared" si="27"/>
        <v>0</v>
      </c>
      <c r="I252" s="317">
        <f t="shared" si="23"/>
        <v>0</v>
      </c>
      <c r="J252" s="317" t="e">
        <f t="shared" si="26"/>
        <v>#DIV/0!</v>
      </c>
      <c r="N252" s="11"/>
      <c r="O252" s="11"/>
    </row>
    <row r="253" spans="1:15" ht="38.25" customHeight="1" hidden="1">
      <c r="A253" s="346"/>
      <c r="B253" s="345"/>
      <c r="C253" s="134" t="s">
        <v>289</v>
      </c>
      <c r="D253" s="134"/>
      <c r="E253" s="259" t="s">
        <v>286</v>
      </c>
      <c r="F253" s="316">
        <f t="shared" si="27"/>
        <v>0</v>
      </c>
      <c r="G253" s="316">
        <f t="shared" si="27"/>
        <v>0</v>
      </c>
      <c r="H253" s="316">
        <f t="shared" si="27"/>
        <v>0</v>
      </c>
      <c r="I253" s="317">
        <f t="shared" si="23"/>
        <v>0</v>
      </c>
      <c r="J253" s="317" t="e">
        <f t="shared" si="26"/>
        <v>#DIV/0!</v>
      </c>
      <c r="N253" s="11"/>
      <c r="O253" s="11"/>
    </row>
    <row r="254" spans="1:15" ht="38.25" customHeight="1" hidden="1">
      <c r="A254" s="346"/>
      <c r="B254" s="345"/>
      <c r="C254" s="134"/>
      <c r="D254" s="134" t="s">
        <v>59</v>
      </c>
      <c r="E254" s="259" t="s">
        <v>170</v>
      </c>
      <c r="F254" s="316"/>
      <c r="G254" s="316"/>
      <c r="H254" s="316"/>
      <c r="I254" s="317">
        <f t="shared" si="23"/>
        <v>0</v>
      </c>
      <c r="J254" s="317" t="e">
        <f>H254/G254*100</f>
        <v>#DIV/0!</v>
      </c>
      <c r="N254" s="11"/>
      <c r="O254" s="11"/>
    </row>
    <row r="255" spans="1:15" ht="38.25" customHeight="1" hidden="1">
      <c r="A255" s="352"/>
      <c r="B255" s="345"/>
      <c r="C255" s="134" t="s">
        <v>290</v>
      </c>
      <c r="D255" s="134"/>
      <c r="E255" s="259" t="s">
        <v>453</v>
      </c>
      <c r="F255" s="316"/>
      <c r="G255" s="316"/>
      <c r="H255" s="316">
        <f>H256+H259</f>
        <v>0</v>
      </c>
      <c r="I255" s="317">
        <f t="shared" si="23"/>
        <v>0</v>
      </c>
      <c r="J255" s="317" t="e">
        <f aca="true" t="shared" si="28" ref="J255:J260">H255/G255*100</f>
        <v>#DIV/0!</v>
      </c>
      <c r="N255" s="11"/>
      <c r="O255" s="11"/>
    </row>
    <row r="256" spans="1:15" ht="48" customHeight="1" hidden="1">
      <c r="A256" s="346"/>
      <c r="B256" s="345"/>
      <c r="C256" s="134" t="s">
        <v>542</v>
      </c>
      <c r="D256" s="134"/>
      <c r="E256" s="259" t="s">
        <v>543</v>
      </c>
      <c r="F256" s="316">
        <f>F257</f>
        <v>0</v>
      </c>
      <c r="G256" s="316">
        <f>G257</f>
        <v>0</v>
      </c>
      <c r="H256" s="316">
        <f>H257</f>
        <v>0</v>
      </c>
      <c r="I256" s="317">
        <f t="shared" si="23"/>
        <v>0</v>
      </c>
      <c r="J256" s="317" t="e">
        <f t="shared" si="28"/>
        <v>#DIV/0!</v>
      </c>
      <c r="N256" s="11"/>
      <c r="O256" s="11"/>
    </row>
    <row r="257" spans="1:15" ht="38.25" customHeight="1" hidden="1">
      <c r="A257" s="346"/>
      <c r="B257" s="345"/>
      <c r="C257" s="134"/>
      <c r="D257" s="134" t="s">
        <v>59</v>
      </c>
      <c r="E257" s="259" t="s">
        <v>170</v>
      </c>
      <c r="F257" s="316"/>
      <c r="G257" s="316"/>
      <c r="H257" s="316"/>
      <c r="I257" s="317">
        <f t="shared" si="23"/>
        <v>0</v>
      </c>
      <c r="J257" s="317" t="e">
        <f t="shared" si="28"/>
        <v>#DIV/0!</v>
      </c>
      <c r="N257" s="11"/>
      <c r="O257" s="11"/>
    </row>
    <row r="258" spans="1:15" ht="25.5">
      <c r="A258" s="352"/>
      <c r="B258" s="345"/>
      <c r="C258" s="203" t="s">
        <v>211</v>
      </c>
      <c r="D258" s="134"/>
      <c r="E258" s="274" t="s">
        <v>212</v>
      </c>
      <c r="F258" s="316">
        <f aca="true" t="shared" si="29" ref="F258:H259">F259</f>
        <v>1.1</v>
      </c>
      <c r="G258" s="316">
        <f t="shared" si="29"/>
        <v>0.3</v>
      </c>
      <c r="H258" s="316">
        <f t="shared" si="29"/>
        <v>0</v>
      </c>
      <c r="I258" s="317">
        <f t="shared" si="23"/>
        <v>-0.3</v>
      </c>
      <c r="J258" s="317">
        <f t="shared" si="28"/>
        <v>0</v>
      </c>
      <c r="N258" s="11"/>
      <c r="O258" s="11"/>
    </row>
    <row r="259" spans="1:15" ht="25.5">
      <c r="A259" s="346"/>
      <c r="B259" s="345"/>
      <c r="C259" s="134" t="s">
        <v>609</v>
      </c>
      <c r="D259" s="134"/>
      <c r="E259" s="259" t="s">
        <v>608</v>
      </c>
      <c r="F259" s="316">
        <f t="shared" si="29"/>
        <v>1.1</v>
      </c>
      <c r="G259" s="316">
        <f t="shared" si="29"/>
        <v>0.3</v>
      </c>
      <c r="H259" s="316">
        <f t="shared" si="29"/>
        <v>0</v>
      </c>
      <c r="I259" s="317">
        <f t="shared" si="23"/>
        <v>-0.3</v>
      </c>
      <c r="J259" s="317">
        <f t="shared" si="28"/>
        <v>0</v>
      </c>
      <c r="N259" s="11"/>
      <c r="O259" s="11"/>
    </row>
    <row r="260" spans="1:15" ht="38.25">
      <c r="A260" s="346"/>
      <c r="B260" s="345"/>
      <c r="C260" s="134"/>
      <c r="D260" s="134" t="s">
        <v>59</v>
      </c>
      <c r="E260" s="259" t="s">
        <v>170</v>
      </c>
      <c r="F260" s="316">
        <v>1.1</v>
      </c>
      <c r="G260" s="316">
        <v>0.3</v>
      </c>
      <c r="H260" s="316">
        <v>0</v>
      </c>
      <c r="I260" s="317">
        <f t="shared" si="23"/>
        <v>-0.3</v>
      </c>
      <c r="J260" s="317">
        <f t="shared" si="28"/>
        <v>0</v>
      </c>
      <c r="N260" s="11"/>
      <c r="O260" s="11"/>
    </row>
    <row r="261" spans="1:15" ht="12.75" hidden="1">
      <c r="A261" s="352"/>
      <c r="B261" s="350" t="s">
        <v>391</v>
      </c>
      <c r="C261" s="185"/>
      <c r="D261" s="185"/>
      <c r="E261" s="269" t="s">
        <v>392</v>
      </c>
      <c r="F261" s="332">
        <f aca="true" t="shared" si="30" ref="F261:H264">F262</f>
        <v>0</v>
      </c>
      <c r="G261" s="332">
        <f t="shared" si="30"/>
        <v>0</v>
      </c>
      <c r="H261" s="332">
        <f t="shared" si="30"/>
        <v>0</v>
      </c>
      <c r="I261" s="339">
        <f t="shared" si="23"/>
        <v>0</v>
      </c>
      <c r="J261" s="339" t="e">
        <f t="shared" si="26"/>
        <v>#DIV/0!</v>
      </c>
      <c r="N261" s="11"/>
      <c r="O261" s="11"/>
    </row>
    <row r="262" spans="1:15" ht="25.5" hidden="1">
      <c r="A262" s="346"/>
      <c r="B262" s="345" t="s">
        <v>389</v>
      </c>
      <c r="C262" s="134"/>
      <c r="D262" s="134"/>
      <c r="E262" s="259" t="s">
        <v>390</v>
      </c>
      <c r="F262" s="316">
        <f>F263</f>
        <v>0</v>
      </c>
      <c r="G262" s="316">
        <f t="shared" si="30"/>
        <v>0</v>
      </c>
      <c r="H262" s="316">
        <f t="shared" si="30"/>
        <v>0</v>
      </c>
      <c r="I262" s="317">
        <f t="shared" si="23"/>
        <v>0</v>
      </c>
      <c r="J262" s="317" t="e">
        <f t="shared" si="26"/>
        <v>#DIV/0!</v>
      </c>
      <c r="N262" s="11"/>
      <c r="O262" s="11"/>
    </row>
    <row r="263" spans="1:15" ht="25.5" hidden="1">
      <c r="A263" s="141"/>
      <c r="B263" s="345"/>
      <c r="C263" s="203" t="s">
        <v>224</v>
      </c>
      <c r="D263" s="203"/>
      <c r="E263" s="261" t="s">
        <v>212</v>
      </c>
      <c r="F263" s="316">
        <f>F264</f>
        <v>0</v>
      </c>
      <c r="G263" s="316">
        <f>G264</f>
        <v>0</v>
      </c>
      <c r="H263" s="316">
        <f>H264</f>
        <v>0</v>
      </c>
      <c r="I263" s="317">
        <f t="shared" si="23"/>
        <v>0</v>
      </c>
      <c r="J263" s="317" t="e">
        <f t="shared" si="26"/>
        <v>#DIV/0!</v>
      </c>
      <c r="N263" s="11"/>
      <c r="O263" s="11"/>
    </row>
    <row r="264" spans="1:15" ht="63.75" hidden="1">
      <c r="A264" s="141"/>
      <c r="B264" s="345"/>
      <c r="C264" s="134" t="s">
        <v>455</v>
      </c>
      <c r="D264" s="134"/>
      <c r="E264" s="259" t="s">
        <v>344</v>
      </c>
      <c r="F264" s="316">
        <f t="shared" si="30"/>
        <v>0</v>
      </c>
      <c r="G264" s="316">
        <f t="shared" si="30"/>
        <v>0</v>
      </c>
      <c r="H264" s="316">
        <f t="shared" si="30"/>
        <v>0</v>
      </c>
      <c r="I264" s="317">
        <f t="shared" si="23"/>
        <v>0</v>
      </c>
      <c r="J264" s="317" t="e">
        <f t="shared" si="26"/>
        <v>#DIV/0!</v>
      </c>
      <c r="N264" s="11"/>
      <c r="O264" s="11"/>
    </row>
    <row r="265" spans="1:15" ht="38.25" hidden="1">
      <c r="A265" s="141"/>
      <c r="B265" s="345"/>
      <c r="C265" s="134"/>
      <c r="D265" s="134" t="s">
        <v>56</v>
      </c>
      <c r="E265" s="259" t="s">
        <v>198</v>
      </c>
      <c r="F265" s="316"/>
      <c r="G265" s="316"/>
      <c r="H265" s="316"/>
      <c r="I265" s="317">
        <f t="shared" si="23"/>
        <v>0</v>
      </c>
      <c r="J265" s="317" t="e">
        <f t="shared" si="26"/>
        <v>#DIV/0!</v>
      </c>
      <c r="N265" s="11"/>
      <c r="O265" s="11"/>
    </row>
    <row r="266" spans="1:15" ht="12.75">
      <c r="A266" s="346"/>
      <c r="B266" s="350" t="s">
        <v>29</v>
      </c>
      <c r="C266" s="203"/>
      <c r="D266" s="203"/>
      <c r="E266" s="358" t="s">
        <v>30</v>
      </c>
      <c r="F266" s="332">
        <f>F270+F267</f>
        <v>1219</v>
      </c>
      <c r="G266" s="332">
        <f>G270+G267</f>
        <v>23.5</v>
      </c>
      <c r="H266" s="332">
        <f>H270+H267</f>
        <v>23.5</v>
      </c>
      <c r="I266" s="339">
        <f t="shared" si="23"/>
        <v>0</v>
      </c>
      <c r="J266" s="339">
        <f t="shared" si="26"/>
        <v>100</v>
      </c>
      <c r="N266" s="11"/>
      <c r="O266" s="11"/>
    </row>
    <row r="267" spans="1:15" ht="25.5">
      <c r="A267" s="346"/>
      <c r="B267" s="345" t="s">
        <v>513</v>
      </c>
      <c r="C267" s="203" t="s">
        <v>224</v>
      </c>
      <c r="D267" s="203"/>
      <c r="E267" s="261" t="s">
        <v>212</v>
      </c>
      <c r="F267" s="316">
        <f aca="true" t="shared" si="31" ref="F267:H268">F268</f>
        <v>94</v>
      </c>
      <c r="G267" s="316">
        <f t="shared" si="31"/>
        <v>23.5</v>
      </c>
      <c r="H267" s="316">
        <f t="shared" si="31"/>
        <v>23.5</v>
      </c>
      <c r="I267" s="339">
        <f t="shared" si="23"/>
        <v>0</v>
      </c>
      <c r="J267" s="339">
        <f t="shared" si="26"/>
        <v>100</v>
      </c>
      <c r="N267" s="11"/>
      <c r="O267" s="11"/>
    </row>
    <row r="268" spans="1:15" ht="51">
      <c r="A268" s="346"/>
      <c r="B268" s="350"/>
      <c r="C268" s="134" t="s">
        <v>511</v>
      </c>
      <c r="D268" s="185"/>
      <c r="E268" s="135" t="s">
        <v>512</v>
      </c>
      <c r="F268" s="316">
        <f t="shared" si="31"/>
        <v>94</v>
      </c>
      <c r="G268" s="316">
        <f t="shared" si="31"/>
        <v>23.5</v>
      </c>
      <c r="H268" s="316">
        <f t="shared" si="31"/>
        <v>23.5</v>
      </c>
      <c r="I268" s="339">
        <f t="shared" si="23"/>
        <v>0</v>
      </c>
      <c r="J268" s="339">
        <f t="shared" si="26"/>
        <v>100</v>
      </c>
      <c r="N268" s="11"/>
      <c r="O268" s="11"/>
    </row>
    <row r="269" spans="1:15" ht="25.5">
      <c r="A269" s="346"/>
      <c r="B269" s="350"/>
      <c r="C269" s="203"/>
      <c r="D269" s="134" t="s">
        <v>386</v>
      </c>
      <c r="E269" s="135" t="s">
        <v>387</v>
      </c>
      <c r="F269" s="316">
        <v>94</v>
      </c>
      <c r="G269" s="316">
        <v>23.5</v>
      </c>
      <c r="H269" s="316">
        <v>23.5</v>
      </c>
      <c r="I269" s="339">
        <f t="shared" si="23"/>
        <v>0</v>
      </c>
      <c r="J269" s="339">
        <f t="shared" si="26"/>
        <v>100</v>
      </c>
      <c r="N269" s="11"/>
      <c r="O269" s="11"/>
    </row>
    <row r="270" spans="1:15" ht="11.25" customHeight="1">
      <c r="A270" s="346"/>
      <c r="B270" s="345" t="s">
        <v>31</v>
      </c>
      <c r="C270" s="203"/>
      <c r="D270" s="203"/>
      <c r="E270" s="261" t="s">
        <v>79</v>
      </c>
      <c r="F270" s="316">
        <f>F271+F275+F279</f>
        <v>1125</v>
      </c>
      <c r="G270" s="316">
        <f>G271+G275+G279</f>
        <v>0</v>
      </c>
      <c r="H270" s="316">
        <f>H271+H275+H279</f>
        <v>0</v>
      </c>
      <c r="I270" s="317">
        <f t="shared" si="23"/>
        <v>0</v>
      </c>
      <c r="J270" s="317" t="e">
        <f t="shared" si="26"/>
        <v>#DIV/0!</v>
      </c>
      <c r="N270" s="11"/>
      <c r="O270" s="11"/>
    </row>
    <row r="271" spans="1:15" ht="41.25" customHeight="1" hidden="1">
      <c r="A271" s="364"/>
      <c r="B271" s="345"/>
      <c r="C271" s="134"/>
      <c r="D271" s="134"/>
      <c r="E271" s="135"/>
      <c r="F271" s="316">
        <f aca="true" t="shared" si="32" ref="F271:H272">F272</f>
        <v>0</v>
      </c>
      <c r="G271" s="316">
        <f t="shared" si="32"/>
        <v>0</v>
      </c>
      <c r="H271" s="316">
        <f t="shared" si="32"/>
        <v>0</v>
      </c>
      <c r="I271" s="317">
        <f t="shared" si="23"/>
        <v>0</v>
      </c>
      <c r="J271" s="317" t="e">
        <f t="shared" si="26"/>
        <v>#DIV/0!</v>
      </c>
      <c r="N271" s="11"/>
      <c r="O271" s="11"/>
    </row>
    <row r="272" spans="1:15" ht="26.25" customHeight="1" hidden="1">
      <c r="A272" s="365"/>
      <c r="B272" s="203"/>
      <c r="C272" s="134" t="s">
        <v>291</v>
      </c>
      <c r="D272" s="134"/>
      <c r="E272" s="135" t="s">
        <v>292</v>
      </c>
      <c r="F272" s="333">
        <f t="shared" si="32"/>
        <v>0</v>
      </c>
      <c r="G272" s="333">
        <f t="shared" si="32"/>
        <v>0</v>
      </c>
      <c r="H272" s="333">
        <f t="shared" si="32"/>
        <v>0</v>
      </c>
      <c r="I272" s="317">
        <f t="shared" si="23"/>
        <v>0</v>
      </c>
      <c r="J272" s="317" t="e">
        <f t="shared" si="26"/>
        <v>#DIV/0!</v>
      </c>
      <c r="N272" s="11"/>
      <c r="O272" s="11"/>
    </row>
    <row r="273" spans="1:15" ht="102" hidden="1">
      <c r="A273" s="365"/>
      <c r="B273" s="203"/>
      <c r="C273" s="134" t="s">
        <v>456</v>
      </c>
      <c r="D273" s="134"/>
      <c r="E273" s="135" t="s">
        <v>293</v>
      </c>
      <c r="F273" s="333"/>
      <c r="G273" s="333"/>
      <c r="H273" s="333"/>
      <c r="I273" s="317">
        <f t="shared" si="23"/>
        <v>0</v>
      </c>
      <c r="J273" s="317" t="e">
        <f t="shared" si="26"/>
        <v>#DIV/0!</v>
      </c>
      <c r="N273" s="11"/>
      <c r="O273" s="11"/>
    </row>
    <row r="274" spans="1:15" ht="38.25" hidden="1">
      <c r="A274" s="366"/>
      <c r="B274" s="203"/>
      <c r="C274" s="134"/>
      <c r="D274" s="134" t="s">
        <v>59</v>
      </c>
      <c r="E274" s="259" t="s">
        <v>170</v>
      </c>
      <c r="F274" s="333">
        <v>164.7</v>
      </c>
      <c r="G274" s="333">
        <v>118.1</v>
      </c>
      <c r="H274" s="333">
        <v>118.1</v>
      </c>
      <c r="I274" s="317">
        <f t="shared" si="23"/>
        <v>0</v>
      </c>
      <c r="J274" s="317">
        <f t="shared" si="26"/>
        <v>100</v>
      </c>
      <c r="N274" s="11"/>
      <c r="O274" s="11"/>
    </row>
    <row r="275" spans="1:15" ht="39" customHeight="1" hidden="1">
      <c r="A275" s="346"/>
      <c r="B275" s="367"/>
      <c r="C275" s="134" t="s">
        <v>294</v>
      </c>
      <c r="D275" s="134"/>
      <c r="E275" s="135" t="s">
        <v>295</v>
      </c>
      <c r="F275" s="316">
        <f aca="true" t="shared" si="33" ref="F275:H277">F276</f>
        <v>0</v>
      </c>
      <c r="G275" s="316">
        <f t="shared" si="33"/>
        <v>0</v>
      </c>
      <c r="H275" s="316">
        <f t="shared" si="33"/>
        <v>0</v>
      </c>
      <c r="I275" s="317">
        <f t="shared" si="23"/>
        <v>0</v>
      </c>
      <c r="J275" s="317" t="e">
        <f t="shared" si="26"/>
        <v>#DIV/0!</v>
      </c>
      <c r="N275" s="11"/>
      <c r="O275" s="11"/>
    </row>
    <row r="276" spans="1:15" ht="38.25" hidden="1">
      <c r="A276" s="351"/>
      <c r="C276" s="134" t="s">
        <v>296</v>
      </c>
      <c r="D276" s="134"/>
      <c r="E276" s="135" t="s">
        <v>297</v>
      </c>
      <c r="F276" s="333">
        <f t="shared" si="33"/>
        <v>0</v>
      </c>
      <c r="G276" s="333">
        <f t="shared" si="33"/>
        <v>0</v>
      </c>
      <c r="H276" s="333">
        <f t="shared" si="33"/>
        <v>0</v>
      </c>
      <c r="I276" s="317">
        <f t="shared" si="23"/>
        <v>0</v>
      </c>
      <c r="J276" s="317" t="e">
        <f t="shared" si="26"/>
        <v>#DIV/0!</v>
      </c>
      <c r="N276" s="11"/>
      <c r="O276" s="11"/>
    </row>
    <row r="277" spans="1:15" ht="40.5" customHeight="1" hidden="1">
      <c r="A277" s="366"/>
      <c r="B277" s="363"/>
      <c r="C277" s="203" t="s">
        <v>491</v>
      </c>
      <c r="D277" s="134"/>
      <c r="E277" s="135" t="s">
        <v>492</v>
      </c>
      <c r="F277" s="316">
        <f>F278</f>
        <v>0</v>
      </c>
      <c r="G277" s="316">
        <f t="shared" si="33"/>
        <v>0</v>
      </c>
      <c r="H277" s="316">
        <f t="shared" si="33"/>
        <v>0</v>
      </c>
      <c r="I277" s="317">
        <f t="shared" si="23"/>
        <v>0</v>
      </c>
      <c r="J277" s="317" t="e">
        <f t="shared" si="26"/>
        <v>#DIV/0!</v>
      </c>
      <c r="N277" s="11"/>
      <c r="O277" s="11"/>
    </row>
    <row r="278" spans="1:15" ht="12.75" hidden="1">
      <c r="A278" s="364"/>
      <c r="B278" s="363"/>
      <c r="C278" s="203"/>
      <c r="D278" s="134" t="s">
        <v>93</v>
      </c>
      <c r="E278" s="135" t="s">
        <v>78</v>
      </c>
      <c r="F278" s="316">
        <v>0</v>
      </c>
      <c r="G278" s="316">
        <v>0</v>
      </c>
      <c r="H278" s="316">
        <v>0</v>
      </c>
      <c r="I278" s="317">
        <f t="shared" si="23"/>
        <v>0</v>
      </c>
      <c r="J278" s="317" t="e">
        <f t="shared" si="26"/>
        <v>#DIV/0!</v>
      </c>
      <c r="N278" s="11"/>
      <c r="O278" s="11"/>
    </row>
    <row r="279" spans="1:15" ht="38.25">
      <c r="A279" s="364"/>
      <c r="B279" s="363"/>
      <c r="C279" s="203" t="s">
        <v>595</v>
      </c>
      <c r="D279" s="134"/>
      <c r="E279" s="135" t="s">
        <v>594</v>
      </c>
      <c r="F279" s="316">
        <f aca="true" t="shared" si="34" ref="F279:H281">F280</f>
        <v>1125</v>
      </c>
      <c r="G279" s="316">
        <f t="shared" si="34"/>
        <v>0</v>
      </c>
      <c r="H279" s="316">
        <f t="shared" si="34"/>
        <v>0</v>
      </c>
      <c r="I279" s="317">
        <f t="shared" si="23"/>
        <v>0</v>
      </c>
      <c r="J279" s="317" t="e">
        <f t="shared" si="26"/>
        <v>#DIV/0!</v>
      </c>
      <c r="N279" s="11"/>
      <c r="O279" s="11"/>
    </row>
    <row r="280" spans="1:15" ht="38.25">
      <c r="A280" s="364"/>
      <c r="B280" s="363"/>
      <c r="C280" s="203" t="s">
        <v>596</v>
      </c>
      <c r="D280" s="134"/>
      <c r="E280" s="135" t="s">
        <v>593</v>
      </c>
      <c r="F280" s="316">
        <f t="shared" si="34"/>
        <v>1125</v>
      </c>
      <c r="G280" s="316">
        <f t="shared" si="34"/>
        <v>0</v>
      </c>
      <c r="H280" s="316">
        <f t="shared" si="34"/>
        <v>0</v>
      </c>
      <c r="I280" s="317">
        <f t="shared" si="23"/>
        <v>0</v>
      </c>
      <c r="J280" s="317" t="e">
        <f t="shared" si="26"/>
        <v>#DIV/0!</v>
      </c>
      <c r="N280" s="11"/>
      <c r="O280" s="11"/>
    </row>
    <row r="281" spans="1:15" ht="38.25">
      <c r="A281" s="364"/>
      <c r="B281" s="363"/>
      <c r="C281" s="203" t="s">
        <v>491</v>
      </c>
      <c r="D281" s="134"/>
      <c r="E281" s="135" t="s">
        <v>492</v>
      </c>
      <c r="F281" s="316">
        <f t="shared" si="34"/>
        <v>1125</v>
      </c>
      <c r="G281" s="316">
        <f t="shared" si="34"/>
        <v>0</v>
      </c>
      <c r="H281" s="316">
        <f t="shared" si="34"/>
        <v>0</v>
      </c>
      <c r="I281" s="317">
        <f t="shared" si="23"/>
        <v>0</v>
      </c>
      <c r="J281" s="317" t="e">
        <f t="shared" si="26"/>
        <v>#DIV/0!</v>
      </c>
      <c r="N281" s="11"/>
      <c r="O281" s="11"/>
    </row>
    <row r="282" spans="1:15" ht="12.75">
      <c r="A282" s="364"/>
      <c r="B282" s="363"/>
      <c r="C282" s="203"/>
      <c r="D282" s="134" t="s">
        <v>93</v>
      </c>
      <c r="E282" s="135" t="s">
        <v>78</v>
      </c>
      <c r="F282" s="316">
        <v>1125</v>
      </c>
      <c r="G282" s="316">
        <v>0</v>
      </c>
      <c r="H282" s="316">
        <v>0</v>
      </c>
      <c r="I282" s="317">
        <f t="shared" si="23"/>
        <v>0</v>
      </c>
      <c r="J282" s="317" t="e">
        <f t="shared" si="26"/>
        <v>#DIV/0!</v>
      </c>
      <c r="N282" s="11"/>
      <c r="O282" s="11"/>
    </row>
    <row r="283" spans="1:15" ht="12.75" hidden="1">
      <c r="A283" s="364"/>
      <c r="B283" s="363"/>
      <c r="C283" s="203"/>
      <c r="D283" s="134"/>
      <c r="E283" s="135"/>
      <c r="F283" s="316"/>
      <c r="G283" s="316"/>
      <c r="H283" s="316"/>
      <c r="I283" s="317">
        <f t="shared" si="23"/>
        <v>0</v>
      </c>
      <c r="J283" s="317" t="e">
        <f t="shared" si="26"/>
        <v>#DIV/0!</v>
      </c>
      <c r="N283" s="11"/>
      <c r="O283" s="11"/>
    </row>
    <row r="284" spans="1:15" ht="25.5">
      <c r="A284" s="364"/>
      <c r="B284" s="368">
        <v>1300</v>
      </c>
      <c r="C284" s="289"/>
      <c r="D284" s="185"/>
      <c r="E284" s="266" t="s">
        <v>460</v>
      </c>
      <c r="F284" s="332">
        <f aca="true" t="shared" si="35" ref="F284:H287">F285</f>
        <v>60.2</v>
      </c>
      <c r="G284" s="332">
        <f t="shared" si="35"/>
        <v>19</v>
      </c>
      <c r="H284" s="332">
        <f t="shared" si="35"/>
        <v>13.9</v>
      </c>
      <c r="I284" s="339">
        <f t="shared" si="23"/>
        <v>-5.1</v>
      </c>
      <c r="J284" s="339">
        <f t="shared" si="26"/>
        <v>73.2</v>
      </c>
      <c r="N284" s="11"/>
      <c r="O284" s="11"/>
    </row>
    <row r="285" spans="1:15" ht="25.5">
      <c r="A285" s="364"/>
      <c r="B285" s="363">
        <v>1301</v>
      </c>
      <c r="C285" s="203"/>
      <c r="D285" s="134"/>
      <c r="E285" s="135" t="s">
        <v>461</v>
      </c>
      <c r="F285" s="316">
        <f t="shared" si="35"/>
        <v>60.2</v>
      </c>
      <c r="G285" s="316">
        <f t="shared" si="35"/>
        <v>19</v>
      </c>
      <c r="H285" s="316">
        <f t="shared" si="35"/>
        <v>13.9</v>
      </c>
      <c r="I285" s="317">
        <f t="shared" si="23"/>
        <v>-5.1</v>
      </c>
      <c r="J285" s="317">
        <f t="shared" si="26"/>
        <v>73.2</v>
      </c>
      <c r="N285" s="11"/>
      <c r="O285" s="11"/>
    </row>
    <row r="286" spans="1:15" ht="25.5">
      <c r="A286" s="364"/>
      <c r="B286" s="363"/>
      <c r="C286" s="203" t="s">
        <v>224</v>
      </c>
      <c r="D286" s="203"/>
      <c r="E286" s="261" t="s">
        <v>212</v>
      </c>
      <c r="F286" s="316">
        <f t="shared" si="35"/>
        <v>60.2</v>
      </c>
      <c r="G286" s="316">
        <f t="shared" si="35"/>
        <v>19</v>
      </c>
      <c r="H286" s="316">
        <f t="shared" si="35"/>
        <v>13.9</v>
      </c>
      <c r="I286" s="317">
        <f t="shared" si="23"/>
        <v>-5.1</v>
      </c>
      <c r="J286" s="317">
        <f t="shared" si="26"/>
        <v>73.2</v>
      </c>
      <c r="N286" s="11"/>
      <c r="O286" s="11"/>
    </row>
    <row r="287" spans="1:15" ht="25.5">
      <c r="A287" s="364"/>
      <c r="B287" s="363"/>
      <c r="C287" s="203" t="s">
        <v>462</v>
      </c>
      <c r="D287" s="203"/>
      <c r="E287" s="261" t="s">
        <v>458</v>
      </c>
      <c r="F287" s="316">
        <f t="shared" si="35"/>
        <v>60.2</v>
      </c>
      <c r="G287" s="316">
        <f t="shared" si="35"/>
        <v>19</v>
      </c>
      <c r="H287" s="316">
        <f t="shared" si="35"/>
        <v>13.9</v>
      </c>
      <c r="I287" s="317">
        <f t="shared" si="23"/>
        <v>-5.1</v>
      </c>
      <c r="J287" s="317">
        <f t="shared" si="26"/>
        <v>73.2</v>
      </c>
      <c r="N287" s="11"/>
      <c r="O287" s="11"/>
    </row>
    <row r="288" spans="1:15" ht="38.25">
      <c r="A288" s="364"/>
      <c r="B288" s="363"/>
      <c r="C288" s="203"/>
      <c r="D288" s="203" t="s">
        <v>459</v>
      </c>
      <c r="E288" s="260" t="s">
        <v>170</v>
      </c>
      <c r="F288" s="316">
        <v>60.2</v>
      </c>
      <c r="G288" s="316">
        <v>19</v>
      </c>
      <c r="H288" s="316">
        <v>13.9</v>
      </c>
      <c r="I288" s="317">
        <f t="shared" si="23"/>
        <v>-5.1</v>
      </c>
      <c r="J288" s="317">
        <f t="shared" si="26"/>
        <v>73.2</v>
      </c>
      <c r="N288" s="11"/>
      <c r="O288" s="11"/>
    </row>
    <row r="289" spans="1:15" ht="12.75">
      <c r="A289" s="366"/>
      <c r="B289" s="363"/>
      <c r="C289" s="203"/>
      <c r="D289" s="203"/>
      <c r="E289" s="369" t="s">
        <v>80</v>
      </c>
      <c r="F289" s="332">
        <f>F8+F94+F100+F115+F161+F241+F246+F261+F266+F284</f>
        <v>31706.6</v>
      </c>
      <c r="G289" s="332">
        <f>G8+G94+G100+G115+G161+G241+G246+G261+G266+G284</f>
        <v>10529.9</v>
      </c>
      <c r="H289" s="332">
        <f>H8+H94+H100+H115+H161+H241+H246+H261+H266+H284</f>
        <v>7694</v>
      </c>
      <c r="I289" s="339">
        <f t="shared" si="23"/>
        <v>-2835.9</v>
      </c>
      <c r="J289" s="339">
        <f t="shared" si="26"/>
        <v>73.1</v>
      </c>
      <c r="N289" s="11"/>
      <c r="O289" s="11"/>
    </row>
    <row r="290" spans="1:6" ht="12.75">
      <c r="A290" s="370"/>
      <c r="F290" s="334"/>
    </row>
    <row r="291" ht="12.75" hidden="1">
      <c r="F291" s="335" t="e">
        <f>1!D97-3!#REF!</f>
        <v>#REF!</v>
      </c>
    </row>
    <row r="304" ht="12.75">
      <c r="K304" s="179"/>
    </row>
  </sheetData>
  <sheetProtection/>
  <mergeCells count="4">
    <mergeCell ref="B3:J3"/>
    <mergeCell ref="A1:J1"/>
    <mergeCell ref="A2:J2"/>
    <mergeCell ref="B7:E7"/>
  </mergeCells>
  <printOptions/>
  <pageMargins left="0" right="0" top="0" bottom="0" header="0" footer="0"/>
  <pageSetup fitToHeight="15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4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24.8515625" style="1" customWidth="1"/>
    <col min="2" max="2" width="51.8515625" style="1" customWidth="1"/>
    <col min="3" max="3" width="10.28125" style="16" customWidth="1"/>
    <col min="4" max="4" width="9.57421875" style="1" hidden="1" customWidth="1"/>
    <col min="5" max="5" width="10.140625" style="1" customWidth="1"/>
    <col min="6" max="16384" width="9.140625" style="1" customWidth="1"/>
  </cols>
  <sheetData>
    <row r="1" spans="1:8" ht="12.75">
      <c r="A1" s="394" t="s">
        <v>158</v>
      </c>
      <c r="B1" s="394"/>
      <c r="C1" s="394"/>
      <c r="D1" s="394"/>
      <c r="E1" s="394"/>
      <c r="F1" s="217"/>
      <c r="G1" s="217"/>
      <c r="H1" s="217"/>
    </row>
    <row r="2" spans="1:8" ht="12.75">
      <c r="A2" s="395" t="s">
        <v>622</v>
      </c>
      <c r="B2" s="395"/>
      <c r="C2" s="395"/>
      <c r="D2" s="395"/>
      <c r="E2" s="395"/>
      <c r="F2" s="218"/>
      <c r="G2" s="218"/>
      <c r="H2" s="218"/>
    </row>
    <row r="3" spans="1:8" ht="44.25" customHeight="1">
      <c r="A3" s="393" t="s">
        <v>619</v>
      </c>
      <c r="B3" s="393"/>
      <c r="C3" s="393"/>
      <c r="D3" s="393"/>
      <c r="E3" s="393"/>
      <c r="F3" s="199"/>
      <c r="G3" s="199"/>
      <c r="H3" s="199"/>
    </row>
    <row r="4" spans="1:8" ht="13.5" customHeight="1">
      <c r="A4" s="300"/>
      <c r="B4" s="300"/>
      <c r="C4" s="300"/>
      <c r="D4" s="300"/>
      <c r="E4" s="304" t="s">
        <v>470</v>
      </c>
      <c r="F4" s="199"/>
      <c r="G4" s="199"/>
      <c r="H4" s="199"/>
    </row>
    <row r="5" spans="1:5" ht="75" customHeight="1">
      <c r="A5" s="2" t="s">
        <v>363</v>
      </c>
      <c r="B5" s="2" t="s">
        <v>364</v>
      </c>
      <c r="C5" s="132" t="s">
        <v>365</v>
      </c>
      <c r="D5" s="19" t="s">
        <v>367</v>
      </c>
      <c r="E5" s="19" t="s">
        <v>368</v>
      </c>
    </row>
    <row r="6" spans="1:5" ht="13.5" customHeight="1">
      <c r="A6" s="2">
        <v>1</v>
      </c>
      <c r="B6" s="2">
        <v>2</v>
      </c>
      <c r="C6" s="171">
        <v>3</v>
      </c>
      <c r="D6" s="13">
        <v>5</v>
      </c>
      <c r="E6" s="13">
        <v>4</v>
      </c>
    </row>
    <row r="7" spans="1:5" ht="29.25" customHeight="1">
      <c r="A7" s="15"/>
      <c r="B7" s="169" t="s">
        <v>366</v>
      </c>
      <c r="C7" s="301">
        <f>C9</f>
        <v>-5000</v>
      </c>
      <c r="D7" s="174"/>
      <c r="E7" s="301">
        <f>E9</f>
        <v>-380.9</v>
      </c>
    </row>
    <row r="8" spans="1:5" ht="42" customHeight="1">
      <c r="A8" s="2" t="s">
        <v>351</v>
      </c>
      <c r="B8" s="197" t="s">
        <v>352</v>
      </c>
      <c r="C8" s="198">
        <v>0</v>
      </c>
      <c r="D8" s="198"/>
      <c r="E8" s="198">
        <v>0</v>
      </c>
    </row>
    <row r="9" spans="1:5" ht="41.25" customHeight="1">
      <c r="A9" s="2" t="s">
        <v>353</v>
      </c>
      <c r="B9" s="197" t="s">
        <v>354</v>
      </c>
      <c r="C9" s="198">
        <f>C10+C11</f>
        <v>-5000</v>
      </c>
      <c r="D9" s="198"/>
      <c r="E9" s="198">
        <f>E10+E11</f>
        <v>-380.9</v>
      </c>
    </row>
    <row r="10" spans="1:5" ht="33.75" customHeight="1">
      <c r="A10" s="4" t="s">
        <v>113</v>
      </c>
      <c r="B10" s="170" t="s">
        <v>146</v>
      </c>
      <c r="C10" s="198">
        <f>-1!D97</f>
        <v>-36706.6</v>
      </c>
      <c r="D10" s="24"/>
      <c r="E10" s="24">
        <f>-1!F97</f>
        <v>-8074.9</v>
      </c>
    </row>
    <row r="11" spans="1:6" ht="31.5" customHeight="1">
      <c r="A11" s="4" t="s">
        <v>114</v>
      </c>
      <c r="B11" s="170" t="s">
        <v>147</v>
      </c>
      <c r="C11" s="198">
        <f>2!D214</f>
        <v>31706.6</v>
      </c>
      <c r="D11" s="172"/>
      <c r="E11" s="24">
        <f>2!F214</f>
        <v>7694</v>
      </c>
      <c r="F11" s="173"/>
    </row>
    <row r="12" spans="1:3" ht="18.75" customHeight="1">
      <c r="A12" s="173"/>
      <c r="C12" s="1"/>
    </row>
    <row r="14" spans="1:4" s="3" customFormat="1" ht="12.75">
      <c r="A14" s="1"/>
      <c r="B14" s="1"/>
      <c r="C14" s="392"/>
      <c r="D14" s="392"/>
    </row>
    <row r="18" ht="8.25" customHeight="1"/>
    <row r="19" ht="35.25" customHeight="1"/>
    <row r="20" ht="8.25" customHeight="1"/>
    <row r="21" ht="52.5" customHeight="1"/>
    <row r="22" ht="18.75" customHeight="1"/>
    <row r="23" ht="39.75" customHeight="1"/>
    <row r="24" ht="42" customHeight="1"/>
  </sheetData>
  <sheetProtection/>
  <mergeCells count="4">
    <mergeCell ref="C14:D14"/>
    <mergeCell ref="A3:E3"/>
    <mergeCell ref="A1:E1"/>
    <mergeCell ref="A2:E2"/>
  </mergeCells>
  <printOptions/>
  <pageMargins left="0.3937007874015748" right="0.1968503937007874" top="0.3937007874015748" bottom="0" header="0.5118110236220472" footer="0.5118110236220472"/>
  <pageSetup fitToHeight="15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0.00390625" style="0" customWidth="1"/>
    <col min="3" max="3" width="8.7109375" style="0" customWidth="1"/>
    <col min="4" max="4" width="0.5625" style="0" hidden="1" customWidth="1"/>
    <col min="7" max="7" width="5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394" t="s">
        <v>189</v>
      </c>
      <c r="J1" s="394"/>
      <c r="K1" s="394"/>
    </row>
    <row r="2" spans="1:11" ht="12.75">
      <c r="A2" s="1"/>
      <c r="B2" s="1"/>
      <c r="C2" s="1"/>
      <c r="D2" s="1"/>
      <c r="E2" s="1"/>
      <c r="F2" s="1"/>
      <c r="G2" s="394" t="s">
        <v>623</v>
      </c>
      <c r="H2" s="394"/>
      <c r="I2" s="394"/>
      <c r="J2" s="394"/>
      <c r="K2" s="394"/>
    </row>
    <row r="3" spans="1:11" ht="12.75">
      <c r="A3" s="1"/>
      <c r="B3" s="1"/>
      <c r="C3" s="1"/>
      <c r="D3" s="1"/>
      <c r="E3" s="1"/>
      <c r="F3" s="1"/>
      <c r="G3" s="1"/>
      <c r="H3" s="399"/>
      <c r="I3" s="400"/>
      <c r="J3" s="400"/>
      <c r="K3" s="400"/>
    </row>
    <row r="4" spans="1:11" ht="14.25" customHeight="1">
      <c r="A4" s="403" t="s">
        <v>624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</row>
    <row r="5" spans="1:11" ht="12.7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12.75">
      <c r="A6" s="401" t="s">
        <v>156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402" t="s">
        <v>151</v>
      </c>
      <c r="K7" s="402"/>
    </row>
    <row r="8" spans="1:11" ht="43.5" customHeight="1">
      <c r="A8" s="23" t="s">
        <v>152</v>
      </c>
      <c r="B8" s="398" t="s">
        <v>153</v>
      </c>
      <c r="C8" s="398"/>
      <c r="D8" s="398"/>
      <c r="E8" s="398" t="s">
        <v>90</v>
      </c>
      <c r="F8" s="398"/>
      <c r="G8" s="398"/>
      <c r="H8" s="398" t="s">
        <v>154</v>
      </c>
      <c r="I8" s="398"/>
      <c r="J8" s="398" t="s">
        <v>155</v>
      </c>
      <c r="K8" s="398"/>
    </row>
    <row r="9" spans="1:11" ht="12.75">
      <c r="A9" s="24">
        <v>1</v>
      </c>
      <c r="B9" s="397">
        <v>2</v>
      </c>
      <c r="C9" s="397"/>
      <c r="D9" s="397"/>
      <c r="E9" s="397">
        <v>3</v>
      </c>
      <c r="F9" s="397"/>
      <c r="G9" s="397"/>
      <c r="H9" s="397">
        <v>4</v>
      </c>
      <c r="I9" s="397"/>
      <c r="J9" s="397">
        <v>5</v>
      </c>
      <c r="K9" s="397"/>
    </row>
    <row r="10" spans="1:11" ht="30.75" customHeight="1" hidden="1">
      <c r="A10" s="24"/>
      <c r="B10" s="397"/>
      <c r="C10" s="397"/>
      <c r="D10" s="397"/>
      <c r="E10" s="397"/>
      <c r="F10" s="397"/>
      <c r="G10" s="397"/>
      <c r="H10" s="397"/>
      <c r="I10" s="397"/>
      <c r="J10" s="397"/>
      <c r="K10" s="397"/>
    </row>
    <row r="11" spans="1:11" ht="22.5" customHeight="1" hidden="1">
      <c r="A11" s="24"/>
      <c r="B11" s="397"/>
      <c r="C11" s="397"/>
      <c r="D11" s="397"/>
      <c r="E11" s="397"/>
      <c r="F11" s="397"/>
      <c r="G11" s="397"/>
      <c r="H11" s="397"/>
      <c r="I11" s="397"/>
      <c r="J11" s="397"/>
      <c r="K11" s="397"/>
    </row>
    <row r="12" spans="1:11" ht="12.75">
      <c r="A12" s="396" t="s">
        <v>597</v>
      </c>
      <c r="B12" s="396"/>
      <c r="C12" s="396"/>
      <c r="D12" s="396"/>
      <c r="E12" s="396"/>
      <c r="F12" s="396"/>
      <c r="G12" s="396"/>
      <c r="H12" s="397"/>
      <c r="I12" s="397"/>
      <c r="J12" s="397"/>
      <c r="K12" s="397"/>
    </row>
  </sheetData>
  <sheetProtection/>
  <mergeCells count="25">
    <mergeCell ref="I1:K1"/>
    <mergeCell ref="H3:K3"/>
    <mergeCell ref="A6:K6"/>
    <mergeCell ref="J7:K7"/>
    <mergeCell ref="G2:K2"/>
    <mergeCell ref="A4:K5"/>
    <mergeCell ref="H11:I11"/>
    <mergeCell ref="B8:D8"/>
    <mergeCell ref="E8:G8"/>
    <mergeCell ref="H8:I8"/>
    <mergeCell ref="J8:K8"/>
    <mergeCell ref="B9:D9"/>
    <mergeCell ref="E9:G9"/>
    <mergeCell ref="H9:I9"/>
    <mergeCell ref="J9:K9"/>
    <mergeCell ref="A12:G12"/>
    <mergeCell ref="H12:I12"/>
    <mergeCell ref="J12:K12"/>
    <mergeCell ref="J11:K11"/>
    <mergeCell ref="B10:D10"/>
    <mergeCell ref="E10:G10"/>
    <mergeCell ref="H10:I10"/>
    <mergeCell ref="J10:K10"/>
    <mergeCell ref="B11:D11"/>
    <mergeCell ref="E11:G11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00390625" style="52" customWidth="1"/>
    <col min="2" max="2" width="17.28125" style="52" customWidth="1"/>
    <col min="3" max="3" width="12.7109375" style="52" customWidth="1"/>
    <col min="4" max="4" width="16.8515625" style="52" customWidth="1"/>
    <col min="5" max="5" width="11.8515625" style="52" customWidth="1"/>
    <col min="6" max="6" width="24.28125" style="52" customWidth="1"/>
    <col min="7" max="16384" width="9.140625" style="52" customWidth="1"/>
  </cols>
  <sheetData>
    <row r="1" spans="1:6" ht="12.75">
      <c r="A1" s="51"/>
      <c r="B1" s="51"/>
      <c r="C1" s="51"/>
      <c r="D1" s="406" t="s">
        <v>190</v>
      </c>
      <c r="E1" s="406"/>
      <c r="F1" s="407"/>
    </row>
    <row r="2" spans="1:6" ht="12.75">
      <c r="A2" s="51"/>
      <c r="B2" s="51"/>
      <c r="C2" s="51"/>
      <c r="D2" s="408" t="s">
        <v>625</v>
      </c>
      <c r="E2" s="408"/>
      <c r="F2" s="408"/>
    </row>
    <row r="3" spans="1:6" ht="12.75">
      <c r="A3" s="51"/>
      <c r="B3" s="51"/>
      <c r="C3" s="51"/>
      <c r="D3" s="409"/>
      <c r="E3" s="409"/>
      <c r="F3" s="409"/>
    </row>
    <row r="4" spans="1:6" ht="15.75" customHeight="1">
      <c r="A4" s="410" t="s">
        <v>626</v>
      </c>
      <c r="B4" s="410"/>
      <c r="C4" s="410"/>
      <c r="D4" s="410"/>
      <c r="E4" s="410"/>
      <c r="F4" s="410"/>
    </row>
    <row r="5" spans="1:6" ht="33" customHeight="1">
      <c r="A5" s="411" t="s">
        <v>613</v>
      </c>
      <c r="B5" s="411"/>
      <c r="C5" s="411"/>
      <c r="D5" s="411"/>
      <c r="E5" s="411"/>
      <c r="F5" s="411"/>
    </row>
    <row r="6" spans="1:6" ht="14.25">
      <c r="A6" s="53"/>
      <c r="B6" s="53"/>
      <c r="C6" s="53"/>
      <c r="D6" s="53"/>
      <c r="E6" s="53"/>
      <c r="F6" s="53"/>
    </row>
    <row r="7" spans="1:6" ht="22.5">
      <c r="A7" s="54" t="s">
        <v>173</v>
      </c>
      <c r="B7" s="54" t="s">
        <v>174</v>
      </c>
      <c r="C7" s="54" t="s">
        <v>175</v>
      </c>
      <c r="D7" s="54" t="s">
        <v>176</v>
      </c>
      <c r="E7" s="54" t="s">
        <v>177</v>
      </c>
      <c r="F7" s="54" t="s">
        <v>178</v>
      </c>
    </row>
    <row r="8" spans="1:6" ht="14.25" customHeight="1">
      <c r="A8" s="412" t="s">
        <v>514</v>
      </c>
      <c r="B8" s="413"/>
      <c r="C8" s="413"/>
      <c r="D8" s="413"/>
      <c r="E8" s="413"/>
      <c r="F8" s="414"/>
    </row>
    <row r="9" spans="1:6" ht="15">
      <c r="A9" s="190">
        <v>1</v>
      </c>
      <c r="B9" s="196"/>
      <c r="C9" s="196"/>
      <c r="D9" s="196"/>
      <c r="E9" s="196"/>
      <c r="F9" s="247">
        <v>0</v>
      </c>
    </row>
    <row r="10" spans="1:6" ht="14.25">
      <c r="A10" s="63"/>
      <c r="B10" s="56" t="s">
        <v>179</v>
      </c>
      <c r="C10" s="56"/>
      <c r="D10" s="56"/>
      <c r="E10" s="56"/>
      <c r="F10" s="57">
        <f>SUM(F9:F9)</f>
        <v>0</v>
      </c>
    </row>
    <row r="11" spans="1:6" ht="14.25">
      <c r="A11" s="412" t="s">
        <v>598</v>
      </c>
      <c r="B11" s="413"/>
      <c r="C11" s="413"/>
      <c r="D11" s="413"/>
      <c r="E11" s="413"/>
      <c r="F11" s="414"/>
    </row>
    <row r="12" spans="1:6" ht="15">
      <c r="A12" s="191">
        <v>1</v>
      </c>
      <c r="B12" s="192" t="s">
        <v>350</v>
      </c>
      <c r="C12" s="192" t="s">
        <v>350</v>
      </c>
      <c r="D12" s="192" t="s">
        <v>350</v>
      </c>
      <c r="E12" s="192" t="s">
        <v>350</v>
      </c>
      <c r="F12" s="193">
        <v>0</v>
      </c>
    </row>
    <row r="13" spans="1:6" ht="14.25">
      <c r="A13" s="192"/>
      <c r="B13" s="192" t="s">
        <v>179</v>
      </c>
      <c r="C13" s="192"/>
      <c r="D13" s="192"/>
      <c r="E13" s="192"/>
      <c r="F13" s="194">
        <v>0</v>
      </c>
    </row>
    <row r="14" spans="1:6" ht="14.25">
      <c r="A14" s="412" t="s">
        <v>614</v>
      </c>
      <c r="B14" s="413"/>
      <c r="C14" s="413"/>
      <c r="D14" s="413"/>
      <c r="E14" s="413"/>
      <c r="F14" s="414"/>
    </row>
    <row r="15" spans="1:6" ht="15">
      <c r="A15" s="191">
        <v>1</v>
      </c>
      <c r="B15" s="192" t="s">
        <v>350</v>
      </c>
      <c r="C15" s="192" t="s">
        <v>350</v>
      </c>
      <c r="D15" s="192" t="s">
        <v>350</v>
      </c>
      <c r="E15" s="192" t="s">
        <v>350</v>
      </c>
      <c r="F15" s="193">
        <v>0</v>
      </c>
    </row>
    <row r="16" spans="1:6" ht="14.25">
      <c r="A16" s="192"/>
      <c r="B16" s="192" t="s">
        <v>179</v>
      </c>
      <c r="C16" s="192"/>
      <c r="D16" s="192"/>
      <c r="E16" s="192"/>
      <c r="F16" s="195">
        <f>SUM(F13:F14)</f>
        <v>0</v>
      </c>
    </row>
    <row r="17" spans="1:6" ht="14.25">
      <c r="A17" s="404"/>
      <c r="B17" s="404"/>
      <c r="C17" s="404"/>
      <c r="D17" s="404"/>
      <c r="E17" s="404"/>
      <c r="F17" s="404"/>
    </row>
    <row r="18" spans="1:6" ht="15">
      <c r="A18" s="59"/>
      <c r="B18" s="58"/>
      <c r="C18" s="58"/>
      <c r="D18" s="58"/>
      <c r="E18" s="58"/>
      <c r="F18" s="60"/>
    </row>
    <row r="19" spans="1:6" ht="14.25">
      <c r="A19" s="58"/>
      <c r="B19" s="58"/>
      <c r="C19" s="58"/>
      <c r="D19" s="58"/>
      <c r="E19" s="58"/>
      <c r="F19" s="61"/>
    </row>
    <row r="20" spans="1:6" ht="14.25">
      <c r="A20" s="405"/>
      <c r="B20" s="405"/>
      <c r="C20" s="405"/>
      <c r="D20" s="405"/>
      <c r="E20" s="405"/>
      <c r="F20" s="405"/>
    </row>
    <row r="21" spans="1:6" ht="15">
      <c r="A21" s="59"/>
      <c r="B21" s="58"/>
      <c r="C21" s="58"/>
      <c r="D21" s="58"/>
      <c r="E21" s="58"/>
      <c r="F21" s="60"/>
    </row>
    <row r="22" spans="1:6" ht="14.25">
      <c r="A22" s="58"/>
      <c r="B22" s="58"/>
      <c r="C22" s="58"/>
      <c r="D22" s="58"/>
      <c r="E22" s="58"/>
      <c r="F22" s="62"/>
    </row>
    <row r="31" ht="12.75">
      <c r="B31" s="55"/>
    </row>
  </sheetData>
  <sheetProtection/>
  <mergeCells count="10">
    <mergeCell ref="A17:F17"/>
    <mergeCell ref="A20:F20"/>
    <mergeCell ref="D1:F1"/>
    <mergeCell ref="D2:F2"/>
    <mergeCell ref="D3:F3"/>
    <mergeCell ref="A4:F4"/>
    <mergeCell ref="A5:F5"/>
    <mergeCell ref="A8:F8"/>
    <mergeCell ref="A11:F11"/>
    <mergeCell ref="A14:F14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7"/>
  <sheetViews>
    <sheetView zoomScaleSheetLayoutView="100" zoomScalePageLayoutView="0" workbookViewId="0" topLeftCell="A1">
      <selection activeCell="C2" sqref="C2:G2"/>
    </sheetView>
  </sheetViews>
  <sheetFormatPr defaultColWidth="9.140625" defaultRowHeight="12.75"/>
  <cols>
    <col min="1" max="1" width="3.28125" style="32" customWidth="1"/>
    <col min="2" max="2" width="89.140625" style="32" customWidth="1"/>
    <col min="3" max="3" width="14.28125" style="32" customWidth="1"/>
    <col min="4" max="6" width="9.28125" style="32" bestFit="1" customWidth="1"/>
    <col min="7" max="7" width="10.57421875" style="32" customWidth="1"/>
    <col min="8" max="16384" width="9.140625" style="32" customWidth="1"/>
  </cols>
  <sheetData>
    <row r="1" spans="1:7" ht="14.25" customHeight="1">
      <c r="A1" s="49"/>
      <c r="B1" s="49"/>
      <c r="D1" s="418" t="s">
        <v>329</v>
      </c>
      <c r="E1" s="418"/>
      <c r="F1" s="418"/>
      <c r="G1" s="418"/>
    </row>
    <row r="2" spans="1:7" ht="14.25" customHeight="1">
      <c r="A2" s="49"/>
      <c r="B2" s="49"/>
      <c r="C2" s="418" t="s">
        <v>628</v>
      </c>
      <c r="D2" s="418"/>
      <c r="E2" s="418"/>
      <c r="F2" s="418"/>
      <c r="G2" s="418"/>
    </row>
    <row r="3" spans="1:7" ht="30" customHeight="1">
      <c r="A3" s="417" t="s">
        <v>627</v>
      </c>
      <c r="B3" s="417"/>
      <c r="C3" s="417"/>
      <c r="D3" s="417"/>
      <c r="E3" s="417"/>
      <c r="F3" s="417"/>
      <c r="G3" s="417"/>
    </row>
    <row r="4" spans="1:7" ht="12.75">
      <c r="A4" s="45"/>
      <c r="B4" s="33"/>
      <c r="G4" s="305" t="s">
        <v>470</v>
      </c>
    </row>
    <row r="5" spans="1:7" s="34" customFormat="1" ht="58.5" customHeight="1">
      <c r="A5" s="161" t="s">
        <v>173</v>
      </c>
      <c r="B5" s="155" t="s">
        <v>180</v>
      </c>
      <c r="C5" s="154" t="s">
        <v>138</v>
      </c>
      <c r="D5" s="155" t="s">
        <v>139</v>
      </c>
      <c r="E5" s="155" t="s">
        <v>140</v>
      </c>
      <c r="F5" s="156" t="s">
        <v>141</v>
      </c>
      <c r="G5" s="155" t="s">
        <v>142</v>
      </c>
    </row>
    <row r="6" spans="1:7" s="35" customFormat="1" ht="12">
      <c r="A6" s="157">
        <v>1</v>
      </c>
      <c r="B6" s="157">
        <v>2</v>
      </c>
      <c r="C6" s="158">
        <v>4</v>
      </c>
      <c r="D6" s="159">
        <v>5</v>
      </c>
      <c r="E6" s="159">
        <v>6</v>
      </c>
      <c r="F6" s="160">
        <v>7</v>
      </c>
      <c r="G6" s="159">
        <v>8</v>
      </c>
    </row>
    <row r="7" spans="1:7" s="35" customFormat="1" ht="34.5" customHeight="1">
      <c r="A7" s="157">
        <v>1</v>
      </c>
      <c r="B7" s="46" t="s">
        <v>323</v>
      </c>
      <c r="C7" s="150">
        <v>10800</v>
      </c>
      <c r="D7" s="150">
        <v>2300</v>
      </c>
      <c r="E7" s="150">
        <v>2250</v>
      </c>
      <c r="F7" s="151">
        <f>E7-D7</f>
        <v>-50</v>
      </c>
      <c r="G7" s="177">
        <f aca="true" t="shared" si="0" ref="G7:G14">E7/D7*100</f>
        <v>97.8</v>
      </c>
    </row>
    <row r="8" spans="1:7" s="35" customFormat="1" ht="38.25" customHeight="1">
      <c r="A8" s="157">
        <v>2</v>
      </c>
      <c r="B8" s="46" t="s">
        <v>324</v>
      </c>
      <c r="C8" s="150">
        <f>2!D29</f>
        <v>1818.5</v>
      </c>
      <c r="D8" s="150">
        <f>2!E29</f>
        <v>244</v>
      </c>
      <c r="E8" s="150">
        <f>2!F29</f>
        <v>154</v>
      </c>
      <c r="F8" s="151">
        <f aca="true" t="shared" si="1" ref="F8:F14">E8-D8</f>
        <v>-90</v>
      </c>
      <c r="G8" s="177">
        <f t="shared" si="0"/>
        <v>63.1</v>
      </c>
    </row>
    <row r="9" spans="1:7" s="35" customFormat="1" ht="33.75" customHeight="1">
      <c r="A9" s="157">
        <v>3</v>
      </c>
      <c r="B9" s="46" t="s">
        <v>328</v>
      </c>
      <c r="C9" s="150">
        <f>2!D52</f>
        <v>11513.1</v>
      </c>
      <c r="D9" s="150">
        <f>2!E52</f>
        <v>6201.9</v>
      </c>
      <c r="E9" s="150">
        <f>2!F52</f>
        <v>4137.8</v>
      </c>
      <c r="F9" s="151">
        <f t="shared" si="1"/>
        <v>-2064.1</v>
      </c>
      <c r="G9" s="177">
        <f t="shared" si="0"/>
        <v>66.7</v>
      </c>
    </row>
    <row r="10" spans="1:7" ht="29.25" customHeight="1">
      <c r="A10" s="157">
        <v>5</v>
      </c>
      <c r="B10" s="46" t="s">
        <v>327</v>
      </c>
      <c r="C10" s="150">
        <f>2!D95</f>
        <v>1125</v>
      </c>
      <c r="D10" s="150">
        <v>0</v>
      </c>
      <c r="E10" s="150">
        <v>0</v>
      </c>
      <c r="F10" s="151">
        <f t="shared" si="1"/>
        <v>0</v>
      </c>
      <c r="G10" s="177" t="e">
        <f t="shared" si="0"/>
        <v>#DIV/0!</v>
      </c>
    </row>
    <row r="11" spans="1:7" ht="32.25" customHeight="1">
      <c r="A11" s="157">
        <v>6</v>
      </c>
      <c r="B11" s="46" t="s">
        <v>326</v>
      </c>
      <c r="C11" s="150">
        <f>2!D99</f>
        <v>4368</v>
      </c>
      <c r="D11" s="150">
        <f>2!E99</f>
        <v>1256.4</v>
      </c>
      <c r="E11" s="150">
        <f>2!F99</f>
        <v>1033</v>
      </c>
      <c r="F11" s="151">
        <f t="shared" si="1"/>
        <v>-223.4</v>
      </c>
      <c r="G11" s="177">
        <f t="shared" si="0"/>
        <v>82.2</v>
      </c>
    </row>
    <row r="12" spans="1:7" ht="31.5" customHeight="1">
      <c r="A12" s="157">
        <v>7</v>
      </c>
      <c r="B12" s="46" t="s">
        <v>325</v>
      </c>
      <c r="C12" s="150">
        <f>2!D143</f>
        <v>38</v>
      </c>
      <c r="D12" s="150">
        <f>2!E143</f>
        <v>8.7</v>
      </c>
      <c r="E12" s="150">
        <v>0</v>
      </c>
      <c r="F12" s="151">
        <v>3387.9</v>
      </c>
      <c r="G12" s="177">
        <f t="shared" si="0"/>
        <v>0</v>
      </c>
    </row>
    <row r="13" spans="1:7" ht="32.25" customHeight="1" hidden="1">
      <c r="A13" s="203" t="s">
        <v>599</v>
      </c>
      <c r="B13" s="295" t="s">
        <v>515</v>
      </c>
      <c r="C13" s="318"/>
      <c r="D13" s="318"/>
      <c r="E13" s="318"/>
      <c r="F13" s="151">
        <v>3387.9</v>
      </c>
      <c r="G13" s="177" t="e">
        <f t="shared" si="0"/>
        <v>#DIV/0!</v>
      </c>
    </row>
    <row r="14" spans="1:7" ht="15">
      <c r="A14" s="47"/>
      <c r="B14" s="48" t="s">
        <v>181</v>
      </c>
      <c r="C14" s="296">
        <f>C7+C8+C9+C10+C11+C12+C13</f>
        <v>29662.6</v>
      </c>
      <c r="D14" s="296">
        <f>D7+D8+D9+D10+D11+D12+D13</f>
        <v>10011</v>
      </c>
      <c r="E14" s="296">
        <f>E7+E8+E9+E10+E11+E12+E13</f>
        <v>7574.8</v>
      </c>
      <c r="F14" s="175">
        <f t="shared" si="1"/>
        <v>-2436.2</v>
      </c>
      <c r="G14" s="297">
        <f t="shared" si="0"/>
        <v>75.7</v>
      </c>
    </row>
    <row r="15" spans="1:2" ht="12.75">
      <c r="A15" s="36"/>
      <c r="B15" s="36"/>
    </row>
    <row r="17" spans="1:2" ht="33" customHeight="1">
      <c r="A17" s="415"/>
      <c r="B17" s="416"/>
    </row>
  </sheetData>
  <sheetProtection/>
  <mergeCells count="4">
    <mergeCell ref="A17:B17"/>
    <mergeCell ref="A3:G3"/>
    <mergeCell ref="D1:G1"/>
    <mergeCell ref="C2:G2"/>
  </mergeCells>
  <printOptions/>
  <pageMargins left="0.4330708661417323" right="0.1968503937007874" top="0.2362204724409449" bottom="0.2755905511811024" header="0.2362204724409449" footer="0.1968503937007874"/>
  <pageSetup fitToHeight="15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28125" style="39" customWidth="1"/>
    <col min="2" max="2" width="55.28125" style="39" customWidth="1"/>
    <col min="3" max="3" width="13.28125" style="39" customWidth="1"/>
    <col min="4" max="4" width="11.140625" style="39" customWidth="1"/>
    <col min="5" max="16384" width="9.140625" style="39" customWidth="1"/>
  </cols>
  <sheetData>
    <row r="1" spans="1:7" ht="15">
      <c r="A1" s="37"/>
      <c r="B1" s="50"/>
      <c r="D1" s="420" t="s">
        <v>330</v>
      </c>
      <c r="E1" s="421"/>
      <c r="F1" s="421"/>
      <c r="G1" s="421"/>
    </row>
    <row r="2" spans="1:7" ht="15">
      <c r="A2" s="37"/>
      <c r="B2" s="422" t="s">
        <v>628</v>
      </c>
      <c r="C2" s="422"/>
      <c r="D2" s="422"/>
      <c r="E2" s="422"/>
      <c r="F2" s="422"/>
      <c r="G2" s="422"/>
    </row>
    <row r="3" spans="1:7" ht="26.25" customHeight="1">
      <c r="A3" s="419" t="s">
        <v>629</v>
      </c>
      <c r="B3" s="419"/>
      <c r="C3" s="419"/>
      <c r="D3" s="419"/>
      <c r="E3" s="419"/>
      <c r="F3" s="419"/>
      <c r="G3" s="419"/>
    </row>
    <row r="4" spans="1:7" ht="15">
      <c r="A4" s="37"/>
      <c r="B4" s="37"/>
      <c r="G4" s="306" t="s">
        <v>470</v>
      </c>
    </row>
    <row r="5" spans="1:7" ht="44.25" customHeight="1">
      <c r="A5" s="40" t="s">
        <v>184</v>
      </c>
      <c r="B5" s="41" t="s">
        <v>185</v>
      </c>
      <c r="C5" s="154" t="s">
        <v>138</v>
      </c>
      <c r="D5" s="155" t="s">
        <v>139</v>
      </c>
      <c r="E5" s="155" t="s">
        <v>140</v>
      </c>
      <c r="F5" s="156" t="s">
        <v>141</v>
      </c>
      <c r="G5" s="155" t="s">
        <v>142</v>
      </c>
    </row>
    <row r="6" spans="1:7" ht="12.75" customHeight="1">
      <c r="A6" s="164">
        <v>1</v>
      </c>
      <c r="B6" s="164">
        <v>2</v>
      </c>
      <c r="C6" s="165">
        <v>4</v>
      </c>
      <c r="D6" s="166">
        <v>5</v>
      </c>
      <c r="E6" s="166">
        <v>6</v>
      </c>
      <c r="F6" s="167">
        <v>7</v>
      </c>
      <c r="G6" s="166">
        <v>8</v>
      </c>
    </row>
    <row r="7" spans="1:7" ht="20.25" customHeight="1">
      <c r="A7" s="42">
        <v>1</v>
      </c>
      <c r="B7" s="162" t="s">
        <v>188</v>
      </c>
      <c r="C7" s="216">
        <f>C8</f>
        <v>6070.7</v>
      </c>
      <c r="D7" s="216">
        <f>D8</f>
        <v>4085.2</v>
      </c>
      <c r="E7" s="216">
        <f>E8</f>
        <v>2572.1</v>
      </c>
      <c r="F7" s="168">
        <f aca="true" t="shared" si="0" ref="F7:F17">E7-D7</f>
        <v>-1513.1</v>
      </c>
      <c r="G7" s="168">
        <f aca="true" t="shared" si="1" ref="G7:G17">E7/D7*100</f>
        <v>63</v>
      </c>
    </row>
    <row r="8" spans="1:7" ht="18" customHeight="1">
      <c r="A8" s="44" t="s">
        <v>182</v>
      </c>
      <c r="B8" s="162" t="s">
        <v>186</v>
      </c>
      <c r="C8" s="216">
        <f>C10+C12+C16</f>
        <v>6070.7</v>
      </c>
      <c r="D8" s="216">
        <f>D10+D12+D16</f>
        <v>4085.2</v>
      </c>
      <c r="E8" s="216">
        <f>E10+E12+E16</f>
        <v>2572.1</v>
      </c>
      <c r="F8" s="168">
        <f t="shared" si="0"/>
        <v>-1513.1</v>
      </c>
      <c r="G8" s="168">
        <f t="shared" si="1"/>
        <v>63</v>
      </c>
    </row>
    <row r="9" spans="1:7" ht="18" customHeight="1" hidden="1">
      <c r="A9" s="44"/>
      <c r="B9" s="162" t="s">
        <v>532</v>
      </c>
      <c r="C9" s="216"/>
      <c r="D9" s="216"/>
      <c r="E9" s="216"/>
      <c r="F9" s="168">
        <f t="shared" si="0"/>
        <v>0</v>
      </c>
      <c r="G9" s="168" t="e">
        <f t="shared" si="1"/>
        <v>#DIV/0!</v>
      </c>
    </row>
    <row r="10" spans="1:7" ht="29.25" customHeight="1">
      <c r="A10" s="44"/>
      <c r="B10" s="162" t="s">
        <v>187</v>
      </c>
      <c r="C10" s="216">
        <f>3!F126</f>
        <v>4095.2</v>
      </c>
      <c r="D10" s="216">
        <f>3!G126</f>
        <v>4085.2</v>
      </c>
      <c r="E10" s="216">
        <f>3!H120</f>
        <v>2572.1</v>
      </c>
      <c r="F10" s="168">
        <f t="shared" si="0"/>
        <v>-1513.1</v>
      </c>
      <c r="G10" s="168">
        <f t="shared" si="1"/>
        <v>63</v>
      </c>
    </row>
    <row r="11" spans="1:7" ht="29.25" customHeight="1" hidden="1">
      <c r="A11" s="44"/>
      <c r="B11" s="162" t="s">
        <v>245</v>
      </c>
      <c r="C11" s="216"/>
      <c r="D11" s="216"/>
      <c r="E11" s="216"/>
      <c r="F11" s="168">
        <f t="shared" si="0"/>
        <v>0</v>
      </c>
      <c r="G11" s="168" t="e">
        <f t="shared" si="1"/>
        <v>#DIV/0!</v>
      </c>
    </row>
    <row r="12" spans="1:7" ht="57.75" customHeight="1">
      <c r="A12" s="44"/>
      <c r="B12" s="162" t="s">
        <v>444</v>
      </c>
      <c r="C12" s="216">
        <f>3!F144</f>
        <v>1923.9</v>
      </c>
      <c r="D12" s="374">
        <v>0</v>
      </c>
      <c r="E12" s="216">
        <v>0</v>
      </c>
      <c r="F12" s="168">
        <f t="shared" si="0"/>
        <v>0</v>
      </c>
      <c r="G12" s="168" t="e">
        <f t="shared" si="1"/>
        <v>#DIV/0!</v>
      </c>
    </row>
    <row r="13" spans="1:7" ht="30.75" customHeight="1" hidden="1">
      <c r="A13" s="44"/>
      <c r="B13" s="162" t="s">
        <v>301</v>
      </c>
      <c r="C13" s="216"/>
      <c r="D13" s="216"/>
      <c r="E13" s="216"/>
      <c r="F13" s="168">
        <f t="shared" si="0"/>
        <v>0</v>
      </c>
      <c r="G13" s="168" t="e">
        <f t="shared" si="1"/>
        <v>#DIV/0!</v>
      </c>
    </row>
    <row r="14" spans="1:7" ht="48" customHeight="1" hidden="1">
      <c r="A14" s="44"/>
      <c r="B14" s="162" t="s">
        <v>498</v>
      </c>
      <c r="C14" s="216"/>
      <c r="D14" s="216"/>
      <c r="E14" s="216"/>
      <c r="F14" s="168">
        <f t="shared" si="0"/>
        <v>0</v>
      </c>
      <c r="G14" s="168" t="e">
        <f t="shared" si="1"/>
        <v>#DIV/0!</v>
      </c>
    </row>
    <row r="15" spans="1:7" ht="30.75" customHeight="1" hidden="1">
      <c r="A15" s="44"/>
      <c r="B15" s="162" t="s">
        <v>549</v>
      </c>
      <c r="C15" s="216"/>
      <c r="D15" s="216"/>
      <c r="E15" s="216"/>
      <c r="F15" s="168">
        <f t="shared" si="0"/>
        <v>0</v>
      </c>
      <c r="G15" s="168" t="e">
        <f t="shared" si="1"/>
        <v>#DIV/0!</v>
      </c>
    </row>
    <row r="16" spans="1:7" ht="30.75" customHeight="1">
      <c r="A16" s="44"/>
      <c r="B16" s="162" t="s">
        <v>245</v>
      </c>
      <c r="C16" s="216">
        <f>3!F146</f>
        <v>51.6</v>
      </c>
      <c r="D16" s="216"/>
      <c r="E16" s="216"/>
      <c r="F16" s="168"/>
      <c r="G16" s="168"/>
    </row>
    <row r="17" spans="1:7" ht="14.25">
      <c r="A17" s="43"/>
      <c r="B17" s="163" t="s">
        <v>183</v>
      </c>
      <c r="C17" s="371">
        <f>C7</f>
        <v>6070.7</v>
      </c>
      <c r="D17" s="371">
        <f>D7</f>
        <v>4085.2</v>
      </c>
      <c r="E17" s="371">
        <f>E7</f>
        <v>2572.1</v>
      </c>
      <c r="F17" s="146">
        <f t="shared" si="0"/>
        <v>-1513.1</v>
      </c>
      <c r="G17" s="147">
        <f t="shared" si="1"/>
        <v>63</v>
      </c>
    </row>
    <row r="18" spans="1:2" ht="12.75">
      <c r="A18" s="38"/>
      <c r="B18" s="38"/>
    </row>
  </sheetData>
  <sheetProtection/>
  <mergeCells count="3">
    <mergeCell ref="A3:G3"/>
    <mergeCell ref="D1:G1"/>
    <mergeCell ref="B2:G2"/>
  </mergeCells>
  <printOptions/>
  <pageMargins left="0" right="0" top="0.1968503937007874" bottom="0" header="0.31496062992125984" footer="0.31496062992125984"/>
  <pageSetup fitToHeight="15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D1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8.00390625" style="0" customWidth="1"/>
    <col min="2" max="2" width="30.57421875" style="0" customWidth="1"/>
    <col min="3" max="3" width="11.421875" style="0" customWidth="1"/>
    <col min="4" max="4" width="4.00390625" style="0" customWidth="1"/>
  </cols>
  <sheetData>
    <row r="1" spans="1:4" ht="15">
      <c r="A1" s="319"/>
      <c r="B1" s="319"/>
      <c r="C1" s="394" t="s">
        <v>516</v>
      </c>
      <c r="D1" s="394"/>
    </row>
    <row r="2" spans="1:4" ht="15">
      <c r="A2" s="319"/>
      <c r="B2" s="394" t="s">
        <v>628</v>
      </c>
      <c r="C2" s="394"/>
      <c r="D2" s="394"/>
    </row>
    <row r="3" spans="1:4" ht="9.75" customHeight="1">
      <c r="A3" s="319"/>
      <c r="B3" s="319"/>
      <c r="C3" s="217"/>
      <c r="D3" s="320"/>
    </row>
    <row r="4" spans="1:4" ht="49.5" customHeight="1">
      <c r="A4" s="424" t="s">
        <v>630</v>
      </c>
      <c r="B4" s="424"/>
      <c r="C4" s="424"/>
      <c r="D4" s="424"/>
    </row>
    <row r="5" spans="1:4" ht="15">
      <c r="A5" s="321" t="s">
        <v>517</v>
      </c>
      <c r="B5" s="319"/>
      <c r="C5" s="319"/>
      <c r="D5" s="322"/>
    </row>
    <row r="6" spans="1:4" ht="25.5">
      <c r="A6" s="323" t="s">
        <v>173</v>
      </c>
      <c r="B6" s="324" t="s">
        <v>518</v>
      </c>
      <c r="C6" s="425" t="s">
        <v>615</v>
      </c>
      <c r="D6" s="426"/>
    </row>
    <row r="7" spans="1:4" ht="29.25" customHeight="1">
      <c r="A7" s="323" t="s">
        <v>519</v>
      </c>
      <c r="B7" s="325" t="s">
        <v>520</v>
      </c>
      <c r="C7" s="427">
        <v>0</v>
      </c>
      <c r="D7" s="428"/>
    </row>
    <row r="8" spans="1:4" ht="27" customHeight="1">
      <c r="A8" s="323" t="s">
        <v>521</v>
      </c>
      <c r="B8" s="326" t="s">
        <v>522</v>
      </c>
      <c r="C8" s="427">
        <v>3610</v>
      </c>
      <c r="D8" s="428"/>
    </row>
    <row r="9" spans="1:4" ht="32.25" customHeight="1">
      <c r="A9" s="323" t="s">
        <v>523</v>
      </c>
      <c r="B9" s="326" t="s">
        <v>524</v>
      </c>
      <c r="C9" s="423">
        <v>110</v>
      </c>
      <c r="D9" s="423"/>
    </row>
    <row r="10" spans="1:4" ht="57" customHeight="1" hidden="1">
      <c r="A10" s="323" t="s">
        <v>525</v>
      </c>
      <c r="B10" s="326" t="s">
        <v>526</v>
      </c>
      <c r="C10" s="423">
        <v>0</v>
      </c>
      <c r="D10" s="423"/>
    </row>
    <row r="11" spans="1:4" ht="42.75" customHeight="1" hidden="1">
      <c r="A11" s="323" t="s">
        <v>527</v>
      </c>
      <c r="B11" s="326" t="s">
        <v>528</v>
      </c>
      <c r="C11" s="423">
        <v>0</v>
      </c>
      <c r="D11" s="423"/>
    </row>
    <row r="12" spans="1:4" ht="57.75" customHeight="1" hidden="1">
      <c r="A12" s="323" t="s">
        <v>529</v>
      </c>
      <c r="B12" s="326" t="s">
        <v>530</v>
      </c>
      <c r="C12" s="423">
        <v>0</v>
      </c>
      <c r="D12" s="423"/>
    </row>
    <row r="13" spans="1:4" ht="12.75">
      <c r="A13" s="327"/>
      <c r="B13" s="327"/>
      <c r="C13" s="217"/>
      <c r="D13" s="328"/>
    </row>
  </sheetData>
  <sheetProtection/>
  <mergeCells count="10">
    <mergeCell ref="C9:D9"/>
    <mergeCell ref="C10:D10"/>
    <mergeCell ref="C11:D11"/>
    <mergeCell ref="C12:D12"/>
    <mergeCell ref="C1:D1"/>
    <mergeCell ref="B2:D2"/>
    <mergeCell ref="A4:D4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2021-05-19T10:08:01Z</cp:lastPrinted>
  <dcterms:created xsi:type="dcterms:W3CDTF">1996-10-08T23:32:33Z</dcterms:created>
  <dcterms:modified xsi:type="dcterms:W3CDTF">2022-02-18T06:45:46Z</dcterms:modified>
  <cp:category/>
  <cp:version/>
  <cp:contentType/>
  <cp:contentStatus/>
</cp:coreProperties>
</file>